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Титул" sheetId="1" r:id="rId1"/>
    <sheet name="План" sheetId="2" r:id="rId2"/>
  </sheets>
  <definedNames>
    <definedName name="_xlnm.Print_Titles" localSheetId="1">'План'!$9:$9</definedName>
    <definedName name="_xlnm.Print_Area" localSheetId="1">'План'!$A$1:$Y$70</definedName>
    <definedName name="_xlnm.Print_Area" localSheetId="0">'Титул'!$A$1:$BB$36</definedName>
  </definedNames>
  <calcPr fullCalcOnLoad="1"/>
</workbook>
</file>

<file path=xl/sharedStrings.xml><?xml version="1.0" encoding="utf-8"?>
<sst xmlns="http://schemas.openxmlformats.org/spreadsheetml/2006/main" count="377" uniqueCount="162">
  <si>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</si>
  <si>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</si>
  <si>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</si>
  <si>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</si>
  <si>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</si>
  <si>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</si>
  <si>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</si>
  <si>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</si>
  <si>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</si>
  <si>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</si>
  <si>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</si>
  <si>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</si>
  <si>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Серпень</t>
  </si>
  <si>
    <t>С</t>
  </si>
  <si>
    <t>Канікули</t>
  </si>
  <si>
    <t>Липень</t>
  </si>
  <si>
    <t>Міністерство освіти і науки України</t>
  </si>
  <si>
    <t xml:space="preserve">НАВЧАЛЬНИЙ ПЛАН </t>
  </si>
  <si>
    <t>Усього</t>
  </si>
  <si>
    <t>Назва
 практики</t>
  </si>
  <si>
    <t>Тижні</t>
  </si>
  <si>
    <t>№ п/п</t>
  </si>
  <si>
    <t>НАЗВА НАВЧАЛЬНОЇ ДИСЦИПЛІНИ</t>
  </si>
  <si>
    <t>Кількість кредитів EКТС</t>
  </si>
  <si>
    <t>Кількість годин</t>
  </si>
  <si>
    <t>Розподіл годин на тиждень за курсами і триместрами</t>
  </si>
  <si>
    <t>Загальний обсяг</t>
  </si>
  <si>
    <t>аудиторних</t>
  </si>
  <si>
    <t>самостійна робота</t>
  </si>
  <si>
    <t>1 курс</t>
  </si>
  <si>
    <t>всього</t>
  </si>
  <si>
    <t>у тому числі:</t>
  </si>
  <si>
    <t>триместри</t>
  </si>
  <si>
    <t>екзаменів</t>
  </si>
  <si>
    <t>заліків</t>
  </si>
  <si>
    <t>курсові</t>
  </si>
  <si>
    <t>лекції</t>
  </si>
  <si>
    <t>лабораторні</t>
  </si>
  <si>
    <t>практичні</t>
  </si>
  <si>
    <t>проекти</t>
  </si>
  <si>
    <t>роботи</t>
  </si>
  <si>
    <t>кількість тижнів у триместрі</t>
  </si>
  <si>
    <t>2 курс</t>
  </si>
  <si>
    <t>триместр</t>
  </si>
  <si>
    <t>1</t>
  </si>
  <si>
    <t>Розподіл годин на тиждень</t>
  </si>
  <si>
    <t>1.1</t>
  </si>
  <si>
    <t>1.2</t>
  </si>
  <si>
    <t>Педагогічна практика</t>
  </si>
  <si>
    <t>6</t>
  </si>
  <si>
    <t>2.2.1</t>
  </si>
  <si>
    <t>3 курс</t>
  </si>
  <si>
    <t>4 курс</t>
  </si>
  <si>
    <t>Педагогічна</t>
  </si>
  <si>
    <t>семестри</t>
  </si>
  <si>
    <t>К</t>
  </si>
  <si>
    <t>Семестр</t>
  </si>
  <si>
    <t>Філософія і методологія науки</t>
  </si>
  <si>
    <t>Захист дисертаційної роботи</t>
  </si>
  <si>
    <t>Розподіл за семестрами</t>
  </si>
  <si>
    <t>кількість тижнів у семестрі</t>
  </si>
  <si>
    <t>2.1.1</t>
  </si>
  <si>
    <t>Українська мова як іноземна (для іноземних громадян та осіб без громадянства)</t>
  </si>
  <si>
    <t>на засіданні Вченої ради</t>
  </si>
  <si>
    <t>Т/Д</t>
  </si>
  <si>
    <t>З</t>
  </si>
  <si>
    <t>Д</t>
  </si>
  <si>
    <t>Д/П</t>
  </si>
  <si>
    <t>А</t>
  </si>
  <si>
    <t>Форма державної атестації</t>
  </si>
  <si>
    <t>Теоретичне навчання та виконання дослідження</t>
  </si>
  <si>
    <t>Практика (одночасно з виконанням дослідження)</t>
  </si>
  <si>
    <t>Науковий семінар за результатами виконання дослідження</t>
  </si>
  <si>
    <t>1.2 Цикл професійної підготовки</t>
  </si>
  <si>
    <t>Разом п.1.1</t>
  </si>
  <si>
    <t>Разом п.1.2</t>
  </si>
  <si>
    <t>Разом обов'язкові компоненти освітньої програми</t>
  </si>
  <si>
    <t xml:space="preserve">2.1 Цикл загальної підготовки </t>
  </si>
  <si>
    <t>2.2 Цикл професійної підготовки</t>
  </si>
  <si>
    <t>Разом в 2.2</t>
  </si>
  <si>
    <t>Разом вибіркові компоненти освітньої програми</t>
  </si>
  <si>
    <t>Кількість екзаменів</t>
  </si>
  <si>
    <t xml:space="preserve">Кількість заліків </t>
  </si>
  <si>
    <t>Кількість кредитів ЄКТС за курсами</t>
  </si>
  <si>
    <t xml:space="preserve">Частка кредитів ЄКТС у відсотках </t>
  </si>
  <si>
    <t>Разом освітня складова підготовки доктора філософії</t>
  </si>
  <si>
    <t>НАВЧАЛЬНІ ДИСЦИПЛІНИ, ЩО ВИВЧАЮТЬСЯ ПОНАД НОРМАТИВНУ КІЛЬКІСТЬ КРЕДИТІВ ЄКТС (40 КРЕДИТІВ)</t>
  </si>
  <si>
    <t>Проректор з наукової роботи, управління розвитком та міжнародних зв'язків</t>
  </si>
  <si>
    <t>Керівник проектної групи (гарант освітньо-наукової програми)</t>
  </si>
  <si>
    <t>Разом п 2.1</t>
  </si>
  <si>
    <t>1.2.1</t>
  </si>
  <si>
    <t>1.1.1</t>
  </si>
  <si>
    <t>1.1.2</t>
  </si>
  <si>
    <t>1.1.3</t>
  </si>
  <si>
    <t>1.2.2</t>
  </si>
  <si>
    <t>1.2.3</t>
  </si>
  <si>
    <t>1.1.1.1</t>
  </si>
  <si>
    <t>1.1.1.2</t>
  </si>
  <si>
    <t xml:space="preserve">1.1.  Цмкл загальної підготовки </t>
  </si>
  <si>
    <t>Методологія наукових досліджень та організація науково-педагогічної діяльності</t>
  </si>
  <si>
    <t>Англійська мова наукового спрямування</t>
  </si>
  <si>
    <t>Методи та моделі регулювання розвитку національної економіки</t>
  </si>
  <si>
    <t>2.1.2</t>
  </si>
  <si>
    <t>Організація наукового дослідження та управління дослідницькими проектами</t>
  </si>
  <si>
    <t>Здобувач вищої освіти повинен вибрати одну дисципліну обсягом 5 кредитів ЄКТС на 2 курсі (3 семестр)</t>
  </si>
  <si>
    <t>Сучасні наукові аспекти розвитку фінансів, банківської справи та страхування</t>
  </si>
  <si>
    <t>Сучасні технології та моделювання у фінансах, банківській справі та страхуванні</t>
  </si>
  <si>
    <t>Здобувач вищої освіти повинен вибрати одну дисципліну обсягом 5 кредитів ЄКТС на 2 курсі (4 семестр)</t>
  </si>
  <si>
    <t xml:space="preserve">Методологічні та прикладні питання страхового менеджменту </t>
  </si>
  <si>
    <t xml:space="preserve">Методологічні та прикладні питання  банківського менеджменту </t>
  </si>
  <si>
    <t>Методологічні та прикладні питання бюджетного менеджменту</t>
  </si>
  <si>
    <t xml:space="preserve">Методологічні та прикладні питання фінансового менеджменту </t>
  </si>
  <si>
    <t>Методологічні та прикладні питання інноваційного менеджменту</t>
  </si>
  <si>
    <t>2.2.2</t>
  </si>
  <si>
    <t>2.2.3</t>
  </si>
  <si>
    <t>2.2.4</t>
  </si>
  <si>
    <t>2.2.5</t>
  </si>
  <si>
    <t>2.2.6</t>
  </si>
  <si>
    <t>Децентралізація місцевих фінансів та міжбюджетні відносини</t>
  </si>
  <si>
    <t>Управління державними та міжнародними фінансами в умовах глобалізації</t>
  </si>
  <si>
    <t>Стратегічне управління розвитком ринку фінансових послуг</t>
  </si>
  <si>
    <t>2.2.7</t>
  </si>
  <si>
    <t>2.2.8</t>
  </si>
  <si>
    <t xml:space="preserve">Завідувач кафедри "ФДСП" </t>
  </si>
  <si>
    <t>Декан факультету ФЕМ</t>
  </si>
  <si>
    <t>2 ДИСЦИПЛІНИ ВІЛЬНОГО ВИБОРУ(ОСВІТНЯ СКЛАДОВА)</t>
  </si>
  <si>
    <t xml:space="preserve">1. ОБОВ'ЯЗКОВІ НАВЧАЛЬНІ ДИСЦИПЛІНИ (ОСВІТНЯ СКЛАДОВА) </t>
  </si>
  <si>
    <t>Вибіркові дисципліни циклу загальної підготовки          (3 семестр)</t>
  </si>
  <si>
    <t>2.1</t>
  </si>
  <si>
    <t>2.2</t>
  </si>
  <si>
    <t>ЗАТВЕРДЖЕНО</t>
  </si>
  <si>
    <t>Ректор _______________________</t>
  </si>
  <si>
    <r>
      <t xml:space="preserve">підготовки: </t>
    </r>
    <r>
      <rPr>
        <b/>
        <sz val="16"/>
        <rFont val="Times New Roman"/>
        <family val="1"/>
      </rPr>
      <t>доктора філософії</t>
    </r>
  </si>
  <si>
    <t>Строк навчання – 4 роки</t>
  </si>
  <si>
    <t>на основі лругого (магістерського)</t>
  </si>
  <si>
    <t>рівня вищої освіти</t>
  </si>
  <si>
    <r>
      <t xml:space="preserve">форма навчання: </t>
    </r>
    <r>
      <rPr>
        <b/>
        <sz val="16"/>
        <rFont val="Times New Roman"/>
        <family val="1"/>
      </rPr>
      <t>очна</t>
    </r>
  </si>
  <si>
    <t>І ГРАФІК ОСВІТНЬОГО ПРОЦЕСУ</t>
  </si>
  <si>
    <t xml:space="preserve">Позначення: Т/Д – теоретичне навчання та виконання дослідження; Д – виконання дослідження;  С – екзаменаційна сесія; З – звіт; </t>
  </si>
  <si>
    <t>Д/П – практика (одночасно з виконанням дослідження); А – атестація; К – канікули</t>
  </si>
  <si>
    <t xml:space="preserve">II ЗВЕДЕНІ ДАНІ ПРО БЮДЖЕТ ЧАСУ, тижні       </t>
  </si>
  <si>
    <t>ІІІ ПРАКТИКА</t>
  </si>
  <si>
    <t>IV АТЕСТАЦІЯ</t>
  </si>
  <si>
    <t>Виконання дослідження</t>
  </si>
  <si>
    <t>Екзамена-ційна сесія та звіт</t>
  </si>
  <si>
    <t>Атестація</t>
  </si>
  <si>
    <t>№</t>
  </si>
  <si>
    <t>5, 6</t>
  </si>
  <si>
    <r>
      <t xml:space="preserve">галузь знань: </t>
    </r>
    <r>
      <rPr>
        <b/>
        <sz val="16"/>
        <rFont val="Times New Roman"/>
        <family val="1"/>
      </rPr>
      <t>07  "Управління і адміністрування"</t>
    </r>
  </si>
  <si>
    <r>
      <t xml:space="preserve">освітньо-наукова програма: </t>
    </r>
    <r>
      <rPr>
        <b/>
        <sz val="16"/>
        <rFont val="Times New Roman"/>
        <family val="1"/>
      </rPr>
      <t>Фінанси, банківська справа та страхування</t>
    </r>
  </si>
  <si>
    <r>
      <t xml:space="preserve">спеціальність: </t>
    </r>
    <r>
      <rPr>
        <b/>
        <sz val="16"/>
        <rFont val="Times New Roman"/>
        <family val="1"/>
      </rPr>
      <t>072 "Фінанси, банківська справа та страхування"</t>
    </r>
  </si>
  <si>
    <t>Кваліфікація: доктор філософії з фінансів, банківської справи та страхування</t>
  </si>
  <si>
    <t>Вибіркові дисципліни циклу професійної підготовки (4 семестр)</t>
  </si>
  <si>
    <t xml:space="preserve">протокол № </t>
  </si>
  <si>
    <t>(Віктор КОВАЛЬОВ)</t>
  </si>
  <si>
    <t>Світлана ЄЛЕЦЬКИХ</t>
  </si>
  <si>
    <t>Євгеній МИРОНЕНКО</t>
  </si>
  <si>
    <t>Михайло ТУРЧАНІН</t>
  </si>
  <si>
    <t>Ганна ВОДОП'ЯНОВА</t>
  </si>
  <si>
    <t xml:space="preserve">Завідувач аспірантури </t>
  </si>
  <si>
    <r>
      <t xml:space="preserve">" </t>
    </r>
    <r>
      <rPr>
        <u val="single"/>
        <sz val="22"/>
        <rFont val="Times New Roman"/>
        <family val="1"/>
      </rPr>
      <t xml:space="preserve">__ </t>
    </r>
    <r>
      <rPr>
        <sz val="22"/>
        <rFont val="Times New Roman"/>
        <family val="1"/>
      </rPr>
      <t xml:space="preserve">" </t>
    </r>
    <r>
      <rPr>
        <u val="single"/>
        <sz val="22"/>
        <rFont val="Times New Roman"/>
        <family val="1"/>
      </rPr>
      <t>_________2</t>
    </r>
    <r>
      <rPr>
        <sz val="22"/>
        <rFont val="Times New Roman"/>
        <family val="1"/>
      </rPr>
      <t>023 р.</t>
    </r>
  </si>
  <si>
    <t>V. План освітнього процесу  на 2023/2024 навч. рік</t>
  </si>
</sst>
</file>

<file path=xl/styles.xml><?xml version="1.0" encoding="utf-8"?>
<styleSheet xmlns="http://schemas.openxmlformats.org/spreadsheetml/2006/main">
  <numFmts count="7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&quot;₽&quot;;\-#,##0&quot;₽&quot;"/>
    <numFmt numFmtId="189" formatCode="#,##0&quot;₽&quot;;[Red]\-#,##0&quot;₽&quot;"/>
    <numFmt numFmtId="190" formatCode="#,##0.00&quot;₽&quot;;\-#,##0.00&quot;₽&quot;"/>
    <numFmt numFmtId="191" formatCode="#,##0.00&quot;₽&quot;;[Red]\-#,##0.00&quot;₽&quot;"/>
    <numFmt numFmtId="192" formatCode="_-* #,##0&quot;₽&quot;_-;\-* #,##0&quot;₽&quot;_-;_-* &quot;-&quot;&quot;₽&quot;_-;_-@_-"/>
    <numFmt numFmtId="193" formatCode="_-* #,##0_₽_-;\-* #,##0_₽_-;_-* &quot;-&quot;_₽_-;_-@_-"/>
    <numFmt numFmtId="194" formatCode="_-* #,##0.00&quot;₽&quot;_-;\-* #,##0.00&quot;₽&quot;_-;_-* &quot;-&quot;??&quot;₽&quot;_-;_-@_-"/>
    <numFmt numFmtId="195" formatCode="_-* #,##0.00_₽_-;\-* #,##0.00_₽_-;_-* &quot;-&quot;??_₽_-;_-@_-"/>
    <numFmt numFmtId="196" formatCode="#,##0\ &quot;р.&quot;;\-#,##0\ &quot;р.&quot;"/>
    <numFmt numFmtId="197" formatCode="#,##0\ &quot;р.&quot;;[Red]\-#,##0\ &quot;р.&quot;"/>
    <numFmt numFmtId="198" formatCode="#,##0.00\ &quot;р.&quot;;\-#,##0.00\ &quot;р.&quot;"/>
    <numFmt numFmtId="199" formatCode="#,##0.00\ &quot;р.&quot;;[Red]\-#,##0.00\ &quot;р.&quot;"/>
    <numFmt numFmtId="200" formatCode="_-* #,##0\ &quot;р.&quot;_-;\-* #,##0\ &quot;р.&quot;_-;_-* &quot;-&quot;\ &quot;р.&quot;_-;_-@_-"/>
    <numFmt numFmtId="201" formatCode="_-* #,##0\ _р_._-;\-* #,##0\ _р_._-;_-* &quot;-&quot;\ _р_._-;_-@_-"/>
    <numFmt numFmtId="202" formatCode="_-* #,##0.00\ &quot;р.&quot;_-;\-* #,##0.00\ &quot;р.&quot;_-;_-* &quot;-&quot;??\ &quot;р.&quot;_-;_-@_-"/>
    <numFmt numFmtId="203" formatCode="_-* #,##0.00\ _р_._-;\-* #,##0.00\ _р_._-;_-* &quot;-&quot;??\ _р_._-;_-@_-"/>
    <numFmt numFmtId="204" formatCode="#,##0\ &quot;грн.&quot;;\-#,##0\ &quot;грн.&quot;"/>
    <numFmt numFmtId="205" formatCode="#,##0\ &quot;грн.&quot;;[Red]\-#,##0\ &quot;грн.&quot;"/>
    <numFmt numFmtId="206" formatCode="#,##0.00\ &quot;грн.&quot;;\-#,##0.00\ &quot;грн.&quot;"/>
    <numFmt numFmtId="207" formatCode="#,##0.00\ &quot;грн.&quot;;[Red]\-#,##0.00\ &quot;грн.&quot;"/>
    <numFmt numFmtId="208" formatCode="_-* #,##0\ &quot;грн.&quot;_-;\-* #,##0\ &quot;грн.&quot;_-;_-* &quot;-&quot;\ &quot;грн.&quot;_-;_-@_-"/>
    <numFmt numFmtId="209" formatCode="_-* #,##0\ _г_р_н_._-;\-* #,##0\ _г_р_н_._-;_-* &quot;-&quot;\ _г_р_н_._-;_-@_-"/>
    <numFmt numFmtId="210" formatCode="_-* #,##0.00\ &quot;грн.&quot;_-;\-* #,##0.00\ &quot;грн.&quot;_-;_-* &quot;-&quot;??\ &quot;грн.&quot;_-;_-@_-"/>
    <numFmt numFmtId="211" formatCode="_-* #,##0.00\ _г_р_н_._-;\-* #,##0.00\ _г_р_н_._-;_-* &quot;-&quot;??\ _г_р_н_._-;_-@_-"/>
    <numFmt numFmtId="212" formatCode="#,##0_-;\-* #,##0_-;\ &quot;&quot;_-;_-@_-"/>
    <numFmt numFmtId="213" formatCode="0.0"/>
    <numFmt numFmtId="214" formatCode="#,##0;\-* #,##0_-;\ &quot;&quot;_-;_-@_-"/>
    <numFmt numFmtId="215" formatCode="#,##0.0_-;\-* #,##0.0_-;\ &quot;&quot;_-;_-@_-"/>
    <numFmt numFmtId="216" formatCode="#,##0_ ;\-#,##0\ "/>
    <numFmt numFmtId="217" formatCode="#,##0.0_ ;\-#,##0.0\ "/>
    <numFmt numFmtId="218" formatCode="#,##0.00_ ;\-#,##0.00\ "/>
    <numFmt numFmtId="219" formatCode="#,##0;\-* #,##0_-;\ _-;_-@_-"/>
    <numFmt numFmtId="220" formatCode="#,##0_-;\-* #,##0_-;\ _-;_-@_-"/>
    <numFmt numFmtId="221" formatCode="#,##0.0;\-* #,##0.0_-;\ &quot;&quot;_-;_-@_-"/>
    <numFmt numFmtId="222" formatCode="#,##0.0;\-* #,##0.0_-;\ _-;_-@_-"/>
    <numFmt numFmtId="223" formatCode="[$-FC19]d\ mmmm\ yyyy\ &quot;г.&quot;"/>
    <numFmt numFmtId="224" formatCode="&quot;Да&quot;;&quot;Да&quot;;&quot;Нет&quot;"/>
    <numFmt numFmtId="225" formatCode="&quot;Истина&quot;;&quot;Истина&quot;;&quot;Ложь&quot;"/>
    <numFmt numFmtId="226" formatCode="&quot;Вкл&quot;;&quot;Вкл&quot;;&quot;Выкл&quot;"/>
    <numFmt numFmtId="227" formatCode="[$€-2]\ ###,000_);[Red]\([$€-2]\ ###,000\)"/>
  </numFmts>
  <fonts count="61">
    <font>
      <sz val="10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b/>
      <sz val="20"/>
      <name val="Times New Roman"/>
      <family val="1"/>
    </font>
    <font>
      <sz val="16"/>
      <name val="Arial Cyr"/>
      <family val="2"/>
    </font>
    <font>
      <b/>
      <sz val="16"/>
      <name val="Times New Roman Cyr"/>
      <family val="0"/>
    </font>
    <font>
      <sz val="22"/>
      <name val="Times New Roman"/>
      <family val="1"/>
    </font>
    <font>
      <u val="single"/>
      <sz val="2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8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8"/>
      </right>
      <top style="medium"/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8"/>
      </right>
      <top>
        <color indexed="8"/>
      </top>
      <bottom style="medium"/>
    </border>
    <border>
      <left>
        <color indexed="8"/>
      </left>
      <right>
        <color indexed="8"/>
      </right>
      <top style="medium"/>
      <bottom style="thin"/>
    </border>
    <border>
      <left>
        <color indexed="8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585">
    <xf numFmtId="0" fontId="0" fillId="0" borderId="0" xfId="0" applyAlignment="1">
      <alignment/>
    </xf>
    <xf numFmtId="0" fontId="3" fillId="0" borderId="0" xfId="0" applyFont="1" applyAlignment="1">
      <alignment/>
    </xf>
    <xf numFmtId="219" fontId="3" fillId="0" borderId="10" xfId="0" applyNumberFormat="1" applyFont="1" applyFill="1" applyBorder="1" applyAlignment="1" applyProtection="1">
      <alignment horizontal="center" vertical="center"/>
      <protection/>
    </xf>
    <xf numFmtId="219" fontId="4" fillId="0" borderId="10" xfId="0" applyNumberFormat="1" applyFont="1" applyFill="1" applyBorder="1" applyAlignment="1" applyProtection="1">
      <alignment horizontal="center" vertical="center"/>
      <protection/>
    </xf>
    <xf numFmtId="220" fontId="3" fillId="0" borderId="0" xfId="0" applyNumberFormat="1" applyFont="1" applyFill="1" applyBorder="1" applyAlignment="1" applyProtection="1">
      <alignment vertical="center"/>
      <protection/>
    </xf>
    <xf numFmtId="220" fontId="3" fillId="0" borderId="10" xfId="0" applyNumberFormat="1" applyFont="1" applyFill="1" applyBorder="1" applyAlignment="1" applyProtection="1">
      <alignment horizontal="center" vertical="center"/>
      <protection/>
    </xf>
    <xf numFmtId="220" fontId="3" fillId="0" borderId="11" xfId="0" applyNumberFormat="1" applyFont="1" applyFill="1" applyBorder="1" applyAlignment="1" applyProtection="1">
      <alignment horizontal="center" vertical="center"/>
      <protection/>
    </xf>
    <xf numFmtId="220" fontId="3" fillId="0" borderId="12" xfId="0" applyNumberFormat="1" applyFont="1" applyFill="1" applyBorder="1" applyAlignment="1" applyProtection="1">
      <alignment horizontal="center" vertical="center" wrapText="1"/>
      <protection/>
    </xf>
    <xf numFmtId="219" fontId="3" fillId="0" borderId="12" xfId="0" applyNumberFormat="1" applyFont="1" applyFill="1" applyBorder="1" applyAlignment="1" applyProtection="1">
      <alignment horizontal="center" vertical="center"/>
      <protection/>
    </xf>
    <xf numFmtId="219" fontId="4" fillId="0" borderId="12" xfId="0" applyNumberFormat="1" applyFont="1" applyFill="1" applyBorder="1" applyAlignment="1" applyProtection="1">
      <alignment horizontal="center" vertical="center"/>
      <protection/>
    </xf>
    <xf numFmtId="220" fontId="3" fillId="0" borderId="10" xfId="0" applyNumberFormat="1" applyFont="1" applyFill="1" applyBorder="1" applyAlignment="1" applyProtection="1">
      <alignment vertical="center"/>
      <protection/>
    </xf>
    <xf numFmtId="220" fontId="3" fillId="0" borderId="11" xfId="0" applyNumberFormat="1" applyFont="1" applyFill="1" applyBorder="1" applyAlignment="1" applyProtection="1">
      <alignment vertical="center"/>
      <protection/>
    </xf>
    <xf numFmtId="220" fontId="3" fillId="0" borderId="13" xfId="0" applyNumberFormat="1" applyFont="1" applyFill="1" applyBorder="1" applyAlignment="1" applyProtection="1">
      <alignment vertical="center"/>
      <protection/>
    </xf>
    <xf numFmtId="22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49" fontId="4" fillId="0" borderId="0" xfId="53" applyNumberFormat="1" applyFont="1" applyFill="1" applyBorder="1" applyAlignment="1">
      <alignment horizontal="right" vertical="center"/>
      <protection/>
    </xf>
    <xf numFmtId="0" fontId="3" fillId="0" borderId="0" xfId="53" applyFont="1" applyFill="1" applyBorder="1" applyAlignment="1">
      <alignment horizontal="right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220" fontId="3" fillId="0" borderId="15" xfId="0" applyNumberFormat="1" applyFont="1" applyFill="1" applyBorder="1" applyAlignment="1" applyProtection="1">
      <alignment horizontal="center" vertical="center" wrapText="1"/>
      <protection/>
    </xf>
    <xf numFmtId="220" fontId="3" fillId="0" borderId="16" xfId="0" applyNumberFormat="1" applyFont="1" applyFill="1" applyBorder="1" applyAlignment="1" applyProtection="1">
      <alignment horizontal="center" vertical="center" wrapText="1"/>
      <protection/>
    </xf>
    <xf numFmtId="220" fontId="3" fillId="0" borderId="17" xfId="0" applyNumberFormat="1" applyFont="1" applyFill="1" applyBorder="1" applyAlignment="1" applyProtection="1">
      <alignment horizontal="center" vertical="center" wrapText="1"/>
      <protection/>
    </xf>
    <xf numFmtId="220" fontId="3" fillId="0" borderId="18" xfId="0" applyNumberFormat="1" applyFont="1" applyFill="1" applyBorder="1" applyAlignment="1" applyProtection="1">
      <alignment horizontal="center" vertical="center" wrapText="1"/>
      <protection/>
    </xf>
    <xf numFmtId="22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220" fontId="3" fillId="32" borderId="0" xfId="0" applyNumberFormat="1" applyFont="1" applyFill="1" applyBorder="1" applyAlignment="1" applyProtection="1">
      <alignment vertical="center"/>
      <protection/>
    </xf>
    <xf numFmtId="49" fontId="3" fillId="32" borderId="0" xfId="0" applyNumberFormat="1" applyFont="1" applyFill="1" applyBorder="1" applyAlignment="1" applyProtection="1">
      <alignment horizontal="center" vertical="center"/>
      <protection/>
    </xf>
    <xf numFmtId="49" fontId="3" fillId="32" borderId="0" xfId="54" applyNumberFormat="1" applyFont="1" applyFill="1" applyBorder="1" applyAlignment="1">
      <alignment horizontal="left" vertical="center" wrapText="1"/>
      <protection/>
    </xf>
    <xf numFmtId="1" fontId="3" fillId="32" borderId="0" xfId="54" applyNumberFormat="1" applyFont="1" applyFill="1" applyBorder="1" applyAlignment="1">
      <alignment horizontal="center" vertical="center"/>
      <protection/>
    </xf>
    <xf numFmtId="212" fontId="3" fillId="32" borderId="0" xfId="54" applyNumberFormat="1" applyFont="1" applyFill="1" applyBorder="1" applyAlignment="1" applyProtection="1">
      <alignment vertical="center"/>
      <protection/>
    </xf>
    <xf numFmtId="0" fontId="4" fillId="32" borderId="0" xfId="0" applyFont="1" applyFill="1" applyBorder="1" applyAlignment="1" applyProtection="1">
      <alignment horizontal="center" vertical="center"/>
      <protection/>
    </xf>
    <xf numFmtId="1" fontId="3" fillId="32" borderId="0" xfId="54" applyNumberFormat="1" applyFont="1" applyFill="1" applyBorder="1" applyAlignment="1" applyProtection="1">
      <alignment horizontal="center" vertical="center"/>
      <protection/>
    </xf>
    <xf numFmtId="212" fontId="3" fillId="32" borderId="0" xfId="54" applyNumberFormat="1" applyFont="1" applyFill="1" applyBorder="1" applyAlignment="1" applyProtection="1">
      <alignment horizontal="center" vertical="center"/>
      <protection/>
    </xf>
    <xf numFmtId="1" fontId="3" fillId="32" borderId="0" xfId="54" applyNumberFormat="1" applyFont="1" applyFill="1" applyBorder="1" applyAlignment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0" fontId="4" fillId="32" borderId="0" xfId="0" applyFont="1" applyFill="1" applyBorder="1" applyAlignment="1" applyProtection="1">
      <alignment wrapText="1"/>
      <protection/>
    </xf>
    <xf numFmtId="220" fontId="3" fillId="32" borderId="0" xfId="0" applyNumberFormat="1" applyFont="1" applyFill="1" applyBorder="1" applyAlignment="1" applyProtection="1">
      <alignment horizontal="center" vertical="center"/>
      <protection/>
    </xf>
    <xf numFmtId="0" fontId="3" fillId="32" borderId="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49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left" vertical="center" wrapText="1"/>
      <protection/>
    </xf>
    <xf numFmtId="0" fontId="3" fillId="0" borderId="29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213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1" fontId="3" fillId="0" borderId="29" xfId="0" applyNumberFormat="1" applyFont="1" applyFill="1" applyBorder="1" applyAlignment="1">
      <alignment horizontal="center" vertical="center" wrapText="1"/>
    </xf>
    <xf numFmtId="1" fontId="3" fillId="0" borderId="31" xfId="0" applyNumberFormat="1" applyFont="1" applyFill="1" applyBorder="1" applyAlignment="1">
      <alignment horizontal="center" vertical="center" wrapText="1"/>
    </xf>
    <xf numFmtId="1" fontId="3" fillId="0" borderId="32" xfId="0" applyNumberFormat="1" applyFont="1" applyFill="1" applyBorder="1" applyAlignment="1">
      <alignment horizontal="center" vertical="center" wrapText="1"/>
    </xf>
    <xf numFmtId="1" fontId="3" fillId="0" borderId="33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49" fontId="3" fillId="0" borderId="34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54" applyNumberFormat="1" applyFont="1" applyFill="1" applyBorder="1" applyAlignment="1">
      <alignment horizontal="left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213" fontId="3" fillId="0" borderId="34" xfId="0" applyNumberFormat="1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1" fontId="3" fillId="0" borderId="24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3" fillId="0" borderId="35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54" applyNumberFormat="1" applyFont="1" applyFill="1" applyBorder="1" applyAlignment="1">
      <alignment horizontal="left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213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1" fontId="3" fillId="0" borderId="25" xfId="0" applyNumberFormat="1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1" fontId="3" fillId="0" borderId="27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3" fillId="32" borderId="0" xfId="0" applyFont="1" applyFill="1" applyAlignment="1">
      <alignment/>
    </xf>
    <xf numFmtId="49" fontId="3" fillId="0" borderId="38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22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39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38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32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39" xfId="0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>
      <alignment horizontal="center" vertical="center" wrapText="1"/>
    </xf>
    <xf numFmtId="0" fontId="3" fillId="0" borderId="39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40" xfId="0" applyNumberFormat="1" applyFont="1" applyFill="1" applyBorder="1" applyAlignment="1">
      <alignment horizontal="center" vertical="center" wrapText="1"/>
    </xf>
    <xf numFmtId="0" fontId="4" fillId="0" borderId="41" xfId="0" applyNumberFormat="1" applyFont="1" applyFill="1" applyBorder="1" applyAlignment="1">
      <alignment horizontal="center" vertical="center" wrapText="1"/>
    </xf>
    <xf numFmtId="0" fontId="4" fillId="0" borderId="42" xfId="0" applyNumberFormat="1" applyFont="1" applyFill="1" applyBorder="1" applyAlignment="1">
      <alignment horizontal="center" vertical="center" wrapText="1"/>
    </xf>
    <xf numFmtId="0" fontId="4" fillId="0" borderId="43" xfId="0" applyNumberFormat="1" applyFont="1" applyFill="1" applyBorder="1" applyAlignment="1">
      <alignment horizontal="center" vertical="center" wrapText="1"/>
    </xf>
    <xf numFmtId="49" fontId="3" fillId="0" borderId="39" xfId="0" applyNumberFormat="1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wrapText="1"/>
    </xf>
    <xf numFmtId="0" fontId="4" fillId="0" borderId="34" xfId="0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22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34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44" xfId="0" applyNumberFormat="1" applyFont="1" applyFill="1" applyBorder="1" applyAlignment="1">
      <alignment horizontal="center" vertical="center" wrapText="1"/>
    </xf>
    <xf numFmtId="0" fontId="4" fillId="0" borderId="45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35" xfId="0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46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47" xfId="0" applyNumberFormat="1" applyFont="1" applyFill="1" applyBorder="1" applyAlignment="1" applyProtection="1">
      <alignment horizontal="center" vertical="center"/>
      <protection/>
    </xf>
    <xf numFmtId="220" fontId="4" fillId="0" borderId="48" xfId="0" applyNumberFormat="1" applyFont="1" applyFill="1" applyBorder="1" applyAlignment="1" applyProtection="1">
      <alignment horizontal="center" vertical="center"/>
      <protection/>
    </xf>
    <xf numFmtId="0" fontId="4" fillId="0" borderId="48" xfId="0" applyNumberFormat="1" applyFont="1" applyFill="1" applyBorder="1" applyAlignment="1">
      <alignment horizontal="center" vertical="center" wrapText="1"/>
    </xf>
    <xf numFmtId="0" fontId="4" fillId="0" borderId="49" xfId="0" applyNumberFormat="1" applyFont="1" applyFill="1" applyBorder="1" applyAlignment="1">
      <alignment horizontal="center" vertical="center" wrapText="1"/>
    </xf>
    <xf numFmtId="0" fontId="4" fillId="0" borderId="50" xfId="0" applyNumberFormat="1" applyFont="1" applyFill="1" applyBorder="1" applyAlignment="1">
      <alignment horizontal="center" vertical="center" wrapText="1"/>
    </xf>
    <xf numFmtId="0" fontId="4" fillId="0" borderId="47" xfId="0" applyNumberFormat="1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53" xfId="54" applyNumberFormat="1" applyFont="1" applyFill="1" applyBorder="1" applyAlignment="1">
      <alignment horizontal="justify" vertical="center" wrapText="1"/>
      <protection/>
    </xf>
    <xf numFmtId="0" fontId="4" fillId="0" borderId="5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wrapText="1"/>
    </xf>
    <xf numFmtId="0" fontId="4" fillId="0" borderId="56" xfId="0" applyFont="1" applyFill="1" applyBorder="1" applyAlignment="1">
      <alignment wrapText="1"/>
    </xf>
    <xf numFmtId="0" fontId="4" fillId="0" borderId="54" xfId="0" applyNumberFormat="1" applyFont="1" applyFill="1" applyBorder="1" applyAlignment="1" applyProtection="1">
      <alignment horizontal="center" vertical="center"/>
      <protection/>
    </xf>
    <xf numFmtId="0" fontId="4" fillId="0" borderId="28" xfId="0" applyNumberFormat="1" applyFont="1" applyFill="1" applyBorder="1" applyAlignment="1" applyProtection="1">
      <alignment horizontal="center" vertical="center"/>
      <protection/>
    </xf>
    <xf numFmtId="1" fontId="4" fillId="0" borderId="29" xfId="0" applyNumberFormat="1" applyFont="1" applyFill="1" applyBorder="1" applyAlignment="1" applyProtection="1">
      <alignment horizontal="center" vertical="center"/>
      <protection/>
    </xf>
    <xf numFmtId="1" fontId="4" fillId="0" borderId="30" xfId="0" applyNumberFormat="1" applyFont="1" applyFill="1" applyBorder="1" applyAlignment="1">
      <alignment horizontal="center" vertical="center" wrapText="1"/>
    </xf>
    <xf numFmtId="0" fontId="4" fillId="0" borderId="30" xfId="0" applyNumberFormat="1" applyFont="1" applyFill="1" applyBorder="1" applyAlignment="1">
      <alignment horizontal="center" vertical="center" wrapText="1"/>
    </xf>
    <xf numFmtId="1" fontId="4" fillId="0" borderId="31" xfId="0" applyNumberFormat="1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3" fillId="0" borderId="45" xfId="0" applyFont="1" applyFill="1" applyBorder="1" applyAlignment="1">
      <alignment wrapText="1"/>
    </xf>
    <xf numFmtId="0" fontId="4" fillId="0" borderId="60" xfId="0" applyFont="1" applyFill="1" applyBorder="1" applyAlignment="1">
      <alignment horizont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wrapText="1"/>
    </xf>
    <xf numFmtId="0" fontId="4" fillId="0" borderId="37" xfId="0" applyFont="1" applyFill="1" applyBorder="1" applyAlignment="1">
      <alignment wrapText="1"/>
    </xf>
    <xf numFmtId="0" fontId="4" fillId="0" borderId="60" xfId="0" applyNumberFormat="1" applyFont="1" applyFill="1" applyBorder="1" applyAlignment="1" applyProtection="1">
      <alignment horizontal="center" vertical="center"/>
      <protection/>
    </xf>
    <xf numFmtId="0" fontId="4" fillId="0" borderId="62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5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wrapText="1"/>
    </xf>
    <xf numFmtId="0" fontId="4" fillId="0" borderId="24" xfId="0" applyFont="1" applyFill="1" applyBorder="1" applyAlignment="1">
      <alignment/>
    </xf>
    <xf numFmtId="49" fontId="3" fillId="0" borderId="35" xfId="0" applyNumberFormat="1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wrapText="1"/>
    </xf>
    <xf numFmtId="49" fontId="4" fillId="0" borderId="63" xfId="0" applyNumberFormat="1" applyFont="1" applyFill="1" applyBorder="1" applyAlignment="1">
      <alignment horizontal="center" vertical="center" wrapText="1"/>
    </xf>
    <xf numFmtId="22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NumberFormat="1" applyFont="1" applyFill="1" applyBorder="1" applyAlignment="1" applyProtection="1">
      <alignment horizontal="center" vertical="center"/>
      <protection/>
    </xf>
    <xf numFmtId="0" fontId="4" fillId="0" borderId="64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65" xfId="0" applyNumberFormat="1" applyFont="1" applyFill="1" applyBorder="1" applyAlignment="1">
      <alignment horizontal="center" vertical="center" wrapText="1"/>
    </xf>
    <xf numFmtId="0" fontId="4" fillId="0" borderId="66" xfId="0" applyNumberFormat="1" applyFont="1" applyFill="1" applyBorder="1" applyAlignment="1">
      <alignment horizontal="center" vertical="center" wrapText="1"/>
    </xf>
    <xf numFmtId="0" fontId="4" fillId="0" borderId="67" xfId="0" applyNumberFormat="1" applyFont="1" applyFill="1" applyBorder="1" applyAlignment="1">
      <alignment horizontal="center" vertical="center" wrapText="1"/>
    </xf>
    <xf numFmtId="0" fontId="4" fillId="0" borderId="68" xfId="0" applyNumberFormat="1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/>
    </xf>
    <xf numFmtId="0" fontId="4" fillId="0" borderId="66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32" borderId="70" xfId="0" applyNumberFormat="1" applyFont="1" applyFill="1" applyBorder="1" applyAlignment="1" applyProtection="1">
      <alignment horizontal="center" vertical="center"/>
      <protection/>
    </xf>
    <xf numFmtId="1" fontId="4" fillId="32" borderId="70" xfId="0" applyNumberFormat="1" applyFont="1" applyFill="1" applyBorder="1" applyAlignment="1" applyProtection="1">
      <alignment horizontal="center" vertical="center"/>
      <protection/>
    </xf>
    <xf numFmtId="0" fontId="4" fillId="32" borderId="70" xfId="0" applyFont="1" applyFill="1" applyBorder="1" applyAlignment="1">
      <alignment horizontal="center" vertical="center" wrapText="1"/>
    </xf>
    <xf numFmtId="0" fontId="4" fillId="32" borderId="70" xfId="0" applyFont="1" applyFill="1" applyBorder="1" applyAlignment="1">
      <alignment/>
    </xf>
    <xf numFmtId="49" fontId="4" fillId="32" borderId="71" xfId="0" applyNumberFormat="1" applyFont="1" applyFill="1" applyBorder="1" applyAlignment="1">
      <alignment horizontal="center" vertical="center" wrapText="1"/>
    </xf>
    <xf numFmtId="0" fontId="4" fillId="32" borderId="47" xfId="0" applyNumberFormat="1" applyFont="1" applyFill="1" applyBorder="1" applyAlignment="1" applyProtection="1">
      <alignment horizontal="center" vertical="center"/>
      <protection/>
    </xf>
    <xf numFmtId="220" fontId="4" fillId="32" borderId="47" xfId="0" applyNumberFormat="1" applyFont="1" applyFill="1" applyBorder="1" applyAlignment="1" applyProtection="1">
      <alignment horizontal="center" vertical="center"/>
      <protection/>
    </xf>
    <xf numFmtId="1" fontId="4" fillId="32" borderId="47" xfId="0" applyNumberFormat="1" applyFont="1" applyFill="1" applyBorder="1" applyAlignment="1" applyProtection="1">
      <alignment horizontal="center" vertical="center"/>
      <protection/>
    </xf>
    <xf numFmtId="0" fontId="3" fillId="32" borderId="47" xfId="0" applyFont="1" applyFill="1" applyBorder="1" applyAlignment="1">
      <alignment horizontal="center" vertical="center" wrapText="1"/>
    </xf>
    <xf numFmtId="0" fontId="4" fillId="32" borderId="47" xfId="0" applyFont="1" applyFill="1" applyBorder="1" applyAlignment="1">
      <alignment horizontal="center" vertical="center" wrapText="1"/>
    </xf>
    <xf numFmtId="0" fontId="4" fillId="32" borderId="47" xfId="0" applyFont="1" applyFill="1" applyBorder="1" applyAlignment="1">
      <alignment/>
    </xf>
    <xf numFmtId="0" fontId="4" fillId="32" borderId="28" xfId="0" applyFont="1" applyFill="1" applyBorder="1" applyAlignment="1">
      <alignment horizontal="center" vertical="center" wrapText="1"/>
    </xf>
    <xf numFmtId="0" fontId="4" fillId="32" borderId="32" xfId="0" applyFont="1" applyFill="1" applyBorder="1" applyAlignment="1">
      <alignment horizontal="center" vertical="center" wrapText="1"/>
    </xf>
    <xf numFmtId="0" fontId="4" fillId="32" borderId="33" xfId="0" applyFont="1" applyFill="1" applyBorder="1" applyAlignment="1">
      <alignment horizontal="center" vertical="center" wrapText="1"/>
    </xf>
    <xf numFmtId="0" fontId="4" fillId="0" borderId="29" xfId="0" applyNumberFormat="1" applyFont="1" applyFill="1" applyBorder="1" applyAlignment="1" applyProtection="1">
      <alignment horizontal="center" vertical="center"/>
      <protection/>
    </xf>
    <xf numFmtId="1" fontId="4" fillId="0" borderId="30" xfId="0" applyNumberFormat="1" applyFont="1" applyFill="1" applyBorder="1" applyAlignment="1" applyProtection="1">
      <alignment horizontal="center" vertical="center"/>
      <protection/>
    </xf>
    <xf numFmtId="0" fontId="4" fillId="0" borderId="72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32" borderId="31" xfId="0" applyFont="1" applyFill="1" applyBorder="1" applyAlignment="1">
      <alignment horizontal="center" vertical="center" wrapText="1"/>
    </xf>
    <xf numFmtId="0" fontId="4" fillId="32" borderId="29" xfId="0" applyFont="1" applyFill="1" applyBorder="1" applyAlignment="1">
      <alignment horizontal="center" vertical="center" wrapText="1"/>
    </xf>
    <xf numFmtId="0" fontId="3" fillId="32" borderId="35" xfId="0" applyFont="1" applyFill="1" applyBorder="1" applyAlignment="1">
      <alignment wrapText="1"/>
    </xf>
    <xf numFmtId="0" fontId="4" fillId="32" borderId="35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vertical="center" wrapText="1"/>
    </xf>
    <xf numFmtId="0" fontId="4" fillId="32" borderId="27" xfId="0" applyFont="1" applyFill="1" applyBorder="1" applyAlignment="1">
      <alignment vertical="center" wrapText="1"/>
    </xf>
    <xf numFmtId="0" fontId="4" fillId="0" borderId="66" xfId="0" applyNumberFormat="1" applyFont="1" applyFill="1" applyBorder="1" applyAlignment="1" applyProtection="1">
      <alignment horizontal="center" vertical="center"/>
      <protection/>
    </xf>
    <xf numFmtId="1" fontId="4" fillId="0" borderId="17" xfId="0" applyNumberFormat="1" applyFont="1" applyFill="1" applyBorder="1" applyAlignment="1" applyProtection="1">
      <alignment horizontal="center" vertical="center"/>
      <protection/>
    </xf>
    <xf numFmtId="1" fontId="4" fillId="0" borderId="17" xfId="0" applyNumberFormat="1" applyFont="1" applyFill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/>
    </xf>
    <xf numFmtId="0" fontId="4" fillId="32" borderId="25" xfId="0" applyFont="1" applyFill="1" applyBorder="1" applyAlignment="1">
      <alignment/>
    </xf>
    <xf numFmtId="0" fontId="20" fillId="32" borderId="0" xfId="0" applyFont="1" applyFill="1" applyAlignment="1">
      <alignment/>
    </xf>
    <xf numFmtId="0" fontId="4" fillId="32" borderId="30" xfId="0" applyFont="1" applyFill="1" applyBorder="1" applyAlignment="1">
      <alignment horizontal="center" vertical="center" wrapText="1"/>
    </xf>
    <xf numFmtId="0" fontId="4" fillId="32" borderId="34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 horizontal="center" vertical="center" wrapText="1"/>
    </xf>
    <xf numFmtId="0" fontId="4" fillId="32" borderId="35" xfId="0" applyFont="1" applyFill="1" applyBorder="1" applyAlignment="1">
      <alignment vertical="center" wrapText="1"/>
    </xf>
    <xf numFmtId="0" fontId="4" fillId="0" borderId="25" xfId="0" applyNumberFormat="1" applyFont="1" applyFill="1" applyBorder="1" applyAlignment="1" applyProtection="1">
      <alignment horizontal="center" vertical="center"/>
      <protection/>
    </xf>
    <xf numFmtId="0" fontId="4" fillId="32" borderId="17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4" fillId="32" borderId="27" xfId="0" applyFont="1" applyFill="1" applyBorder="1" applyAlignment="1">
      <alignment horizontal="center" vertical="center" wrapText="1"/>
    </xf>
    <xf numFmtId="0" fontId="4" fillId="32" borderId="25" xfId="0" applyFont="1" applyFill="1" applyBorder="1" applyAlignment="1">
      <alignment horizontal="center" vertical="center" wrapText="1"/>
    </xf>
    <xf numFmtId="0" fontId="4" fillId="32" borderId="46" xfId="0" applyFont="1" applyFill="1" applyBorder="1" applyAlignment="1">
      <alignment/>
    </xf>
    <xf numFmtId="0" fontId="4" fillId="32" borderId="21" xfId="0" applyFont="1" applyFill="1" applyBorder="1" applyAlignment="1">
      <alignment vertical="center" wrapText="1"/>
    </xf>
    <xf numFmtId="0" fontId="4" fillId="32" borderId="26" xfId="0" applyFont="1" applyFill="1" applyBorder="1" applyAlignment="1">
      <alignment vertical="center" wrapText="1"/>
    </xf>
    <xf numFmtId="0" fontId="4" fillId="32" borderId="47" xfId="0" applyFont="1" applyFill="1" applyBorder="1" applyAlignment="1">
      <alignment horizontal="center"/>
    </xf>
    <xf numFmtId="49" fontId="3" fillId="32" borderId="73" xfId="0" applyNumberFormat="1" applyFont="1" applyFill="1" applyBorder="1" applyAlignment="1">
      <alignment horizontal="center" vertical="center" wrapText="1"/>
    </xf>
    <xf numFmtId="0" fontId="4" fillId="32" borderId="73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69" xfId="0" applyFont="1" applyFill="1" applyBorder="1" applyAlignment="1">
      <alignment/>
    </xf>
    <xf numFmtId="0" fontId="3" fillId="0" borderId="65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4" fillId="32" borderId="0" xfId="0" applyFont="1" applyFill="1" applyBorder="1" applyAlignment="1" applyProtection="1">
      <alignment horizontal="right" vertical="center" wrapText="1"/>
      <protection/>
    </xf>
    <xf numFmtId="220" fontId="4" fillId="32" borderId="0" xfId="0" applyNumberFormat="1" applyFont="1" applyFill="1" applyBorder="1" applyAlignment="1" applyProtection="1">
      <alignment vertical="center"/>
      <protection/>
    </xf>
    <xf numFmtId="0" fontId="4" fillId="32" borderId="0" xfId="0" applyFont="1" applyFill="1" applyAlignment="1">
      <alignment vertical="center"/>
    </xf>
    <xf numFmtId="0" fontId="4" fillId="32" borderId="0" xfId="0" applyFont="1" applyFill="1" applyBorder="1" applyAlignment="1" applyProtection="1">
      <alignment horizontal="right" vertical="center"/>
      <protection/>
    </xf>
    <xf numFmtId="0" fontId="4" fillId="32" borderId="0" xfId="0" applyFont="1" applyFill="1" applyBorder="1" applyAlignment="1" applyProtection="1">
      <alignment horizontal="right" wrapText="1"/>
      <protection/>
    </xf>
    <xf numFmtId="0" fontId="4" fillId="32" borderId="39" xfId="0" applyFont="1" applyFill="1" applyBorder="1" applyAlignment="1">
      <alignment horizontal="center" vertical="center" wrapText="1"/>
    </xf>
    <xf numFmtId="0" fontId="4" fillId="32" borderId="23" xfId="0" applyFont="1" applyFill="1" applyBorder="1" applyAlignment="1">
      <alignment horizontal="center" vertical="center" wrapText="1"/>
    </xf>
    <xf numFmtId="0" fontId="4" fillId="32" borderId="26" xfId="0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 applyProtection="1">
      <alignment horizontal="center" vertical="center"/>
      <protection/>
    </xf>
    <xf numFmtId="1" fontId="4" fillId="0" borderId="21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wrapText="1"/>
    </xf>
    <xf numFmtId="0" fontId="4" fillId="0" borderId="20" xfId="0" applyFont="1" applyFill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  <xf numFmtId="49" fontId="4" fillId="32" borderId="28" xfId="0" applyNumberFormat="1" applyFont="1" applyFill="1" applyBorder="1" applyAlignment="1">
      <alignment horizontal="center" vertical="center" wrapText="1"/>
    </xf>
    <xf numFmtId="49" fontId="3" fillId="32" borderId="39" xfId="0" applyNumberFormat="1" applyFont="1" applyFill="1" applyBorder="1" applyAlignment="1">
      <alignment horizontal="center" vertical="center" wrapText="1"/>
    </xf>
    <xf numFmtId="49" fontId="3" fillId="32" borderId="70" xfId="0" applyNumberFormat="1" applyFont="1" applyFill="1" applyBorder="1" applyAlignment="1">
      <alignment horizontal="center" vertical="center" wrapText="1"/>
    </xf>
    <xf numFmtId="0" fontId="4" fillId="32" borderId="28" xfId="0" applyFont="1" applyFill="1" applyBorder="1" applyAlignment="1">
      <alignment horizontal="left" vertical="center" wrapText="1"/>
    </xf>
    <xf numFmtId="0" fontId="3" fillId="32" borderId="62" xfId="0" applyFont="1" applyFill="1" applyBorder="1" applyAlignment="1">
      <alignment wrapText="1"/>
    </xf>
    <xf numFmtId="0" fontId="4" fillId="32" borderId="19" xfId="0" applyFont="1" applyFill="1" applyBorder="1" applyAlignment="1">
      <alignment/>
    </xf>
    <xf numFmtId="0" fontId="4" fillId="32" borderId="27" xfId="0" applyFont="1" applyFill="1" applyBorder="1" applyAlignment="1">
      <alignment/>
    </xf>
    <xf numFmtId="0" fontId="4" fillId="32" borderId="21" xfId="0" applyFont="1" applyFill="1" applyBorder="1" applyAlignment="1">
      <alignment horizontal="center" vertical="center" wrapText="1"/>
    </xf>
    <xf numFmtId="49" fontId="3" fillId="32" borderId="34" xfId="0" applyNumberFormat="1" applyFont="1" applyFill="1" applyBorder="1" applyAlignment="1">
      <alignment horizontal="center" vertical="center" wrapText="1"/>
    </xf>
    <xf numFmtId="49" fontId="3" fillId="32" borderId="35" xfId="0" applyNumberFormat="1" applyFont="1" applyFill="1" applyBorder="1" applyAlignment="1">
      <alignment horizontal="center" vertical="center" wrapText="1"/>
    </xf>
    <xf numFmtId="0" fontId="3" fillId="32" borderId="34" xfId="0" applyFont="1" applyFill="1" applyBorder="1" applyAlignment="1">
      <alignment wrapText="1"/>
    </xf>
    <xf numFmtId="0" fontId="1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 wrapText="1"/>
    </xf>
    <xf numFmtId="0" fontId="18" fillId="0" borderId="0" xfId="0" applyFont="1" applyBorder="1" applyAlignment="1">
      <alignment/>
    </xf>
    <xf numFmtId="0" fontId="2" fillId="0" borderId="0" xfId="53" applyFont="1" applyFill="1" applyBorder="1" applyAlignment="1">
      <alignment horizontal="center"/>
      <protection/>
    </xf>
    <xf numFmtId="0" fontId="16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60" fillId="0" borderId="3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2" fillId="0" borderId="0" xfId="53" applyFont="1" applyFill="1" applyBorder="1" applyAlignment="1">
      <alignment/>
      <protection/>
    </xf>
    <xf numFmtId="49" fontId="8" fillId="0" borderId="76" xfId="53" applyNumberFormat="1" applyFont="1" applyFill="1" applyBorder="1" applyAlignment="1">
      <alignment vertical="center" wrapText="1"/>
      <protection/>
    </xf>
    <xf numFmtId="0" fontId="16" fillId="0" borderId="76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right" vertical="center"/>
    </xf>
    <xf numFmtId="0" fontId="0" fillId="0" borderId="76" xfId="0" applyFont="1" applyFill="1" applyBorder="1" applyAlignment="1">
      <alignment vertical="center" wrapText="1"/>
    </xf>
    <xf numFmtId="49" fontId="9" fillId="0" borderId="76" xfId="53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>
      <alignment horizontal="right" vertical="center"/>
    </xf>
    <xf numFmtId="0" fontId="4" fillId="33" borderId="0" xfId="0" applyFont="1" applyFill="1" applyAlignment="1">
      <alignment wrapText="1"/>
    </xf>
    <xf numFmtId="220" fontId="3" fillId="33" borderId="0" xfId="0" applyNumberFormat="1" applyFont="1" applyFill="1" applyAlignment="1">
      <alignment vertical="center"/>
    </xf>
    <xf numFmtId="0" fontId="22" fillId="33" borderId="0" xfId="0" applyFont="1" applyFill="1" applyAlignment="1">
      <alignment/>
    </xf>
    <xf numFmtId="0" fontId="24" fillId="33" borderId="0" xfId="0" applyFont="1" applyFill="1" applyAlignment="1">
      <alignment/>
    </xf>
    <xf numFmtId="0" fontId="9" fillId="0" borderId="27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77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wrapText="1"/>
    </xf>
    <xf numFmtId="0" fontId="16" fillId="0" borderId="17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0" fontId="9" fillId="0" borderId="27" xfId="0" applyFont="1" applyFill="1" applyBorder="1" applyAlignment="1">
      <alignment horizontal="center" wrapText="1"/>
    </xf>
    <xf numFmtId="0" fontId="9" fillId="0" borderId="63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78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wrapText="1"/>
    </xf>
    <xf numFmtId="0" fontId="9" fillId="0" borderId="78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67" xfId="0" applyFont="1" applyFill="1" applyBorder="1" applyAlignment="1">
      <alignment horizontal="center" vertical="center" wrapText="1"/>
    </xf>
    <xf numFmtId="0" fontId="9" fillId="0" borderId="58" xfId="0" applyNumberFormat="1" applyFont="1" applyFill="1" applyBorder="1" applyAlignment="1">
      <alignment horizontal="center" vertical="center" wrapText="1"/>
    </xf>
    <xf numFmtId="49" fontId="9" fillId="0" borderId="58" xfId="0" applyNumberFormat="1" applyFont="1" applyFill="1" applyBorder="1" applyAlignment="1">
      <alignment horizontal="center" vertical="center" wrapText="1"/>
    </xf>
    <xf numFmtId="49" fontId="9" fillId="0" borderId="56" xfId="0" applyNumberFormat="1" applyFont="1" applyFill="1" applyBorder="1" applyAlignment="1">
      <alignment horizontal="center" vertical="center" wrapText="1"/>
    </xf>
    <xf numFmtId="49" fontId="9" fillId="0" borderId="41" xfId="0" applyNumberFormat="1" applyFont="1" applyFill="1" applyBorder="1" applyAlignment="1">
      <alignment horizontal="center" vertical="center" wrapText="1"/>
    </xf>
    <xf numFmtId="49" fontId="9" fillId="0" borderId="42" xfId="0" applyNumberFormat="1" applyFont="1" applyFill="1" applyBorder="1" applyAlignment="1">
      <alignment horizontal="center" vertical="center" wrapText="1"/>
    </xf>
    <xf numFmtId="49" fontId="9" fillId="0" borderId="67" xfId="0" applyNumberFormat="1" applyFont="1" applyFill="1" applyBorder="1" applyAlignment="1">
      <alignment horizontal="center" vertical="center" wrapText="1"/>
    </xf>
    <xf numFmtId="49" fontId="9" fillId="0" borderId="65" xfId="0" applyNumberFormat="1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79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80" xfId="0" applyFont="1" applyFill="1" applyBorder="1" applyAlignment="1">
      <alignment horizontal="center" vertical="center" wrapText="1"/>
    </xf>
    <xf numFmtId="0" fontId="9" fillId="0" borderId="81" xfId="53" applyFont="1" applyFill="1" applyBorder="1" applyAlignment="1">
      <alignment horizontal="center" vertical="center" wrapText="1"/>
      <protection/>
    </xf>
    <xf numFmtId="0" fontId="9" fillId="0" borderId="79" xfId="53" applyFont="1" applyFill="1" applyBorder="1" applyAlignment="1">
      <alignment horizontal="center" vertical="center" wrapText="1"/>
      <protection/>
    </xf>
    <xf numFmtId="0" fontId="9" fillId="0" borderId="55" xfId="53" applyFont="1" applyFill="1" applyBorder="1" applyAlignment="1">
      <alignment horizontal="center" vertical="center" wrapText="1"/>
      <protection/>
    </xf>
    <xf numFmtId="0" fontId="9" fillId="0" borderId="82" xfId="53" applyFont="1" applyFill="1" applyBorder="1" applyAlignment="1">
      <alignment horizontal="center" vertical="center" wrapText="1"/>
      <protection/>
    </xf>
    <xf numFmtId="0" fontId="9" fillId="0" borderId="0" xfId="53" applyFont="1" applyFill="1" applyBorder="1" applyAlignment="1">
      <alignment horizontal="center" vertical="center" wrapText="1"/>
      <protection/>
    </xf>
    <xf numFmtId="0" fontId="9" fillId="0" borderId="80" xfId="53" applyFont="1" applyFill="1" applyBorder="1" applyAlignment="1">
      <alignment horizontal="center" vertical="center" wrapText="1"/>
      <protection/>
    </xf>
    <xf numFmtId="0" fontId="9" fillId="0" borderId="83" xfId="53" applyFont="1" applyFill="1" applyBorder="1" applyAlignment="1">
      <alignment horizontal="center" vertical="center" wrapText="1"/>
      <protection/>
    </xf>
    <xf numFmtId="0" fontId="9" fillId="0" borderId="76" xfId="53" applyFont="1" applyFill="1" applyBorder="1" applyAlignment="1">
      <alignment horizontal="center" vertical="center" wrapText="1"/>
      <protection/>
    </xf>
    <xf numFmtId="0" fontId="9" fillId="0" borderId="45" xfId="0" applyFont="1" applyFill="1" applyBorder="1" applyAlignment="1">
      <alignment horizontal="center" vertical="center" wrapText="1"/>
    </xf>
    <xf numFmtId="0" fontId="9" fillId="0" borderId="84" xfId="0" applyFont="1" applyFill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center" vertical="center" wrapText="1"/>
    </xf>
    <xf numFmtId="0" fontId="9" fillId="0" borderId="68" xfId="0" applyFont="1" applyFill="1" applyBorder="1" applyAlignment="1">
      <alignment horizontal="center" vertical="center" wrapText="1"/>
    </xf>
    <xf numFmtId="0" fontId="9" fillId="0" borderId="74" xfId="0" applyFont="1" applyFill="1" applyBorder="1" applyAlignment="1">
      <alignment horizontal="center" vertical="center" wrapText="1"/>
    </xf>
    <xf numFmtId="0" fontId="9" fillId="0" borderId="69" xfId="0" applyFont="1" applyFill="1" applyBorder="1" applyAlignment="1">
      <alignment horizontal="center" vertical="center" wrapText="1"/>
    </xf>
    <xf numFmtId="0" fontId="9" fillId="0" borderId="16" xfId="53" applyFont="1" applyFill="1" applyBorder="1" applyAlignment="1">
      <alignment horizontal="center" vertical="center" wrapText="1"/>
      <protection/>
    </xf>
    <xf numFmtId="0" fontId="9" fillId="0" borderId="84" xfId="53" applyFont="1" applyFill="1" applyBorder="1" applyAlignment="1">
      <alignment horizontal="center" vertical="center" wrapText="1"/>
      <protection/>
    </xf>
    <xf numFmtId="0" fontId="9" fillId="0" borderId="61" xfId="53" applyFont="1" applyFill="1" applyBorder="1" applyAlignment="1">
      <alignment horizontal="center" vertical="center" wrapText="1"/>
      <protection/>
    </xf>
    <xf numFmtId="0" fontId="9" fillId="0" borderId="85" xfId="53" applyFont="1" applyFill="1" applyBorder="1" applyAlignment="1">
      <alignment horizontal="center" vertical="center" wrapText="1"/>
      <protection/>
    </xf>
    <xf numFmtId="0" fontId="9" fillId="0" borderId="74" xfId="53" applyFont="1" applyFill="1" applyBorder="1" applyAlignment="1">
      <alignment horizontal="center" vertical="center" wrapText="1"/>
      <protection/>
    </xf>
    <xf numFmtId="0" fontId="9" fillId="0" borderId="69" xfId="53" applyFont="1" applyFill="1" applyBorder="1" applyAlignment="1">
      <alignment horizontal="center" vertical="center" wrapText="1"/>
      <protection/>
    </xf>
    <xf numFmtId="0" fontId="9" fillId="0" borderId="37" xfId="53" applyFont="1" applyFill="1" applyBorder="1" applyAlignment="1">
      <alignment horizontal="center" vertical="center" wrapText="1"/>
      <protection/>
    </xf>
    <xf numFmtId="0" fontId="9" fillId="0" borderId="46" xfId="53" applyFont="1" applyFill="1" applyBorder="1" applyAlignment="1">
      <alignment horizontal="center" vertical="center" wrapText="1"/>
      <protection/>
    </xf>
    <xf numFmtId="49" fontId="8" fillId="0" borderId="59" xfId="0" applyNumberFormat="1" applyFont="1" applyFill="1" applyBorder="1" applyAlignment="1">
      <alignment horizontal="center" vertical="center" wrapText="1"/>
    </xf>
    <xf numFmtId="49" fontId="8" fillId="0" borderId="79" xfId="0" applyNumberFormat="1" applyFont="1" applyFill="1" applyBorder="1" applyAlignment="1">
      <alignment horizontal="center" vertical="center" wrapText="1"/>
    </xf>
    <xf numFmtId="49" fontId="8" fillId="0" borderId="55" xfId="0" applyNumberFormat="1" applyFont="1" applyFill="1" applyBorder="1" applyAlignment="1">
      <alignment horizontal="center" vertical="center" wrapText="1"/>
    </xf>
    <xf numFmtId="49" fontId="8" fillId="0" borderId="43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80" xfId="0" applyNumberFormat="1" applyFont="1" applyFill="1" applyBorder="1" applyAlignment="1">
      <alignment horizontal="center" vertical="center" wrapText="1"/>
    </xf>
    <xf numFmtId="0" fontId="8" fillId="0" borderId="81" xfId="53" applyFont="1" applyFill="1" applyBorder="1" applyAlignment="1">
      <alignment horizontal="center" vertical="center" wrapText="1"/>
      <protection/>
    </xf>
    <xf numFmtId="0" fontId="8" fillId="0" borderId="79" xfId="53" applyFont="1" applyFill="1" applyBorder="1" applyAlignment="1">
      <alignment horizontal="center" vertical="center" wrapText="1"/>
      <protection/>
    </xf>
    <xf numFmtId="0" fontId="8" fillId="0" borderId="55" xfId="53" applyFont="1" applyFill="1" applyBorder="1" applyAlignment="1">
      <alignment horizontal="center" vertical="center" wrapText="1"/>
      <protection/>
    </xf>
    <xf numFmtId="0" fontId="8" fillId="0" borderId="82" xfId="53" applyFont="1" applyFill="1" applyBorder="1" applyAlignment="1">
      <alignment horizontal="center" vertical="center" wrapText="1"/>
      <protection/>
    </xf>
    <xf numFmtId="0" fontId="8" fillId="0" borderId="0" xfId="53" applyFont="1" applyFill="1" applyBorder="1" applyAlignment="1">
      <alignment horizontal="center" vertical="center" wrapText="1"/>
      <protection/>
    </xf>
    <xf numFmtId="0" fontId="8" fillId="0" borderId="80" xfId="53" applyFont="1" applyFill="1" applyBorder="1" applyAlignment="1">
      <alignment horizontal="center" vertical="center" wrapText="1"/>
      <protection/>
    </xf>
    <xf numFmtId="0" fontId="8" fillId="0" borderId="83" xfId="53" applyFont="1" applyFill="1" applyBorder="1" applyAlignment="1">
      <alignment horizontal="center" vertical="center" wrapText="1"/>
      <protection/>
    </xf>
    <xf numFmtId="0" fontId="8" fillId="0" borderId="76" xfId="53" applyFont="1" applyFill="1" applyBorder="1" applyAlignment="1">
      <alignment horizontal="center" vertical="center" wrapText="1"/>
      <protection/>
    </xf>
    <xf numFmtId="0" fontId="9" fillId="0" borderId="33" xfId="0" applyFont="1" applyFill="1" applyBorder="1" applyAlignment="1">
      <alignment horizontal="center" vertical="center" wrapText="1"/>
    </xf>
    <xf numFmtId="0" fontId="9" fillId="0" borderId="86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87" xfId="0" applyFont="1" applyFill="1" applyBorder="1" applyAlignment="1">
      <alignment horizontal="center" vertical="center" wrapText="1"/>
    </xf>
    <xf numFmtId="49" fontId="9" fillId="0" borderId="59" xfId="53" applyNumberFormat="1" applyFont="1" applyFill="1" applyBorder="1" applyAlignment="1" applyProtection="1">
      <alignment horizontal="left" vertical="center" wrapText="1"/>
      <protection locked="0"/>
    </xf>
    <xf numFmtId="49" fontId="9" fillId="0" borderId="79" xfId="53" applyNumberFormat="1" applyFont="1" applyFill="1" applyBorder="1" applyAlignment="1" applyProtection="1">
      <alignment horizontal="left" vertical="center" wrapText="1"/>
      <protection locked="0"/>
    </xf>
    <xf numFmtId="49" fontId="9" fillId="0" borderId="55" xfId="53" applyNumberFormat="1" applyFont="1" applyFill="1" applyBorder="1" applyAlignment="1" applyProtection="1">
      <alignment horizontal="left" vertical="center" wrapText="1"/>
      <protection locked="0"/>
    </xf>
    <xf numFmtId="49" fontId="9" fillId="0" borderId="43" xfId="53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53" applyNumberFormat="1" applyFont="1" applyFill="1" applyBorder="1" applyAlignment="1" applyProtection="1">
      <alignment horizontal="left" vertical="center" wrapText="1"/>
      <protection locked="0"/>
    </xf>
    <xf numFmtId="49" fontId="9" fillId="0" borderId="80" xfId="53" applyNumberFormat="1" applyFont="1" applyFill="1" applyBorder="1" applyAlignment="1" applyProtection="1">
      <alignment horizontal="left" vertical="center" wrapText="1"/>
      <protection locked="0"/>
    </xf>
    <xf numFmtId="49" fontId="9" fillId="0" borderId="68" xfId="53" applyNumberFormat="1" applyFont="1" applyFill="1" applyBorder="1" applyAlignment="1" applyProtection="1">
      <alignment horizontal="left" vertical="center" wrapText="1"/>
      <protection locked="0"/>
    </xf>
    <xf numFmtId="49" fontId="9" fillId="0" borderId="74" xfId="53" applyNumberFormat="1" applyFont="1" applyFill="1" applyBorder="1" applyAlignment="1" applyProtection="1">
      <alignment horizontal="left" vertical="center" wrapText="1"/>
      <protection locked="0"/>
    </xf>
    <xf numFmtId="49" fontId="9" fillId="0" borderId="69" xfId="53" applyNumberFormat="1" applyFont="1" applyFill="1" applyBorder="1" applyAlignment="1" applyProtection="1">
      <alignment horizontal="left" vertical="center" wrapText="1"/>
      <protection locked="0"/>
    </xf>
    <xf numFmtId="0" fontId="2" fillId="0" borderId="0" xfId="53" applyFont="1" applyFill="1" applyBorder="1" applyAlignment="1">
      <alignment horizontal="center"/>
      <protection/>
    </xf>
    <xf numFmtId="0" fontId="17" fillId="0" borderId="57" xfId="53" applyFont="1" applyFill="1" applyBorder="1" applyAlignment="1">
      <alignment horizontal="center" vertical="center" wrapText="1"/>
      <protection/>
    </xf>
    <xf numFmtId="0" fontId="16" fillId="0" borderId="58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16" fillId="0" borderId="66" xfId="0" applyFont="1" applyFill="1" applyBorder="1" applyAlignment="1">
      <alignment horizontal="center" vertical="center" wrapText="1"/>
    </xf>
    <xf numFmtId="0" fontId="16" fillId="0" borderId="67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8" fillId="0" borderId="58" xfId="53" applyFont="1" applyFill="1" applyBorder="1" applyAlignment="1">
      <alignment horizontal="center" vertical="center" wrapText="1"/>
      <protection/>
    </xf>
    <xf numFmtId="0" fontId="8" fillId="0" borderId="41" xfId="53" applyFont="1" applyFill="1" applyBorder="1" applyAlignment="1">
      <alignment horizontal="center" vertical="center" wrapText="1"/>
      <protection/>
    </xf>
    <xf numFmtId="0" fontId="8" fillId="0" borderId="67" xfId="53" applyFont="1" applyFill="1" applyBorder="1" applyAlignment="1">
      <alignment horizontal="center" vertical="center" wrapText="1"/>
      <protection/>
    </xf>
    <xf numFmtId="0" fontId="8" fillId="0" borderId="85" xfId="53" applyFont="1" applyFill="1" applyBorder="1" applyAlignment="1">
      <alignment horizontal="center" vertical="center" wrapText="1"/>
      <protection/>
    </xf>
    <xf numFmtId="0" fontId="8" fillId="0" borderId="74" xfId="53" applyFont="1" applyFill="1" applyBorder="1" applyAlignment="1">
      <alignment horizontal="center" vertical="center" wrapText="1"/>
      <protection/>
    </xf>
    <xf numFmtId="0" fontId="8" fillId="0" borderId="69" xfId="53" applyFont="1" applyFill="1" applyBorder="1" applyAlignment="1">
      <alignment horizontal="center" vertical="center" wrapText="1"/>
      <protection/>
    </xf>
    <xf numFmtId="0" fontId="16" fillId="0" borderId="56" xfId="0" applyFont="1" applyFill="1" applyBorder="1" applyAlignment="1">
      <alignment vertical="center" wrapText="1"/>
    </xf>
    <xf numFmtId="0" fontId="16" fillId="0" borderId="42" xfId="0" applyFont="1" applyFill="1" applyBorder="1" applyAlignment="1">
      <alignment vertical="center" wrapText="1"/>
    </xf>
    <xf numFmtId="0" fontId="0" fillId="0" borderId="67" xfId="0" applyFont="1" applyFill="1" applyBorder="1" applyAlignment="1">
      <alignment vertical="center" wrapText="1"/>
    </xf>
    <xf numFmtId="0" fontId="0" fillId="0" borderId="65" xfId="0" applyFont="1" applyFill="1" applyBorder="1" applyAlignment="1">
      <alignment vertical="center" wrapText="1"/>
    </xf>
    <xf numFmtId="0" fontId="4" fillId="0" borderId="71" xfId="0" applyFont="1" applyFill="1" applyBorder="1" applyAlignment="1">
      <alignment horizontal="center" vertical="center"/>
    </xf>
    <xf numFmtId="0" fontId="21" fillId="0" borderId="72" xfId="0" applyFont="1" applyFill="1" applyBorder="1" applyAlignment="1">
      <alignment horizontal="center" vertical="center"/>
    </xf>
    <xf numFmtId="0" fontId="21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8" fillId="0" borderId="7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8" fillId="0" borderId="46" xfId="53" applyFont="1" applyFill="1" applyBorder="1" applyAlignment="1">
      <alignment horizontal="center" vertical="center" wrapText="1"/>
      <protection/>
    </xf>
    <xf numFmtId="49" fontId="8" fillId="0" borderId="59" xfId="53" applyNumberFormat="1" applyFont="1" applyFill="1" applyBorder="1" applyAlignment="1">
      <alignment horizontal="center" vertical="center" wrapText="1"/>
      <protection/>
    </xf>
    <xf numFmtId="49" fontId="8" fillId="0" borderId="79" xfId="53" applyNumberFormat="1" applyFont="1" applyFill="1" applyBorder="1" applyAlignment="1">
      <alignment horizontal="center" vertical="center" wrapText="1"/>
      <protection/>
    </xf>
    <xf numFmtId="49" fontId="8" fillId="0" borderId="55" xfId="53" applyNumberFormat="1" applyFont="1" applyFill="1" applyBorder="1" applyAlignment="1">
      <alignment horizontal="center" vertical="center" wrapText="1"/>
      <protection/>
    </xf>
    <xf numFmtId="49" fontId="8" fillId="0" borderId="43" xfId="53" applyNumberFormat="1" applyFont="1" applyFill="1" applyBorder="1" applyAlignment="1">
      <alignment horizontal="center" vertical="center" wrapText="1"/>
      <protection/>
    </xf>
    <xf numFmtId="49" fontId="8" fillId="0" borderId="0" xfId="53" applyNumberFormat="1" applyFont="1" applyFill="1" applyBorder="1" applyAlignment="1">
      <alignment horizontal="center" vertical="center" wrapText="1"/>
      <protection/>
    </xf>
    <xf numFmtId="49" fontId="8" fillId="0" borderId="80" xfId="53" applyNumberFormat="1" applyFont="1" applyFill="1" applyBorder="1" applyAlignment="1">
      <alignment horizontal="center" vertical="center" wrapText="1"/>
      <protection/>
    </xf>
    <xf numFmtId="49" fontId="8" fillId="0" borderId="68" xfId="53" applyNumberFormat="1" applyFont="1" applyFill="1" applyBorder="1" applyAlignment="1">
      <alignment horizontal="center" vertical="center" wrapText="1"/>
      <protection/>
    </xf>
    <xf numFmtId="49" fontId="8" fillId="0" borderId="74" xfId="53" applyNumberFormat="1" applyFont="1" applyFill="1" applyBorder="1" applyAlignment="1">
      <alignment horizontal="center" vertical="center" wrapText="1"/>
      <protection/>
    </xf>
    <xf numFmtId="49" fontId="8" fillId="0" borderId="69" xfId="53" applyNumberFormat="1" applyFont="1" applyFill="1" applyBorder="1" applyAlignment="1">
      <alignment horizontal="center" vertical="center" wrapText="1"/>
      <protection/>
    </xf>
    <xf numFmtId="0" fontId="16" fillId="0" borderId="58" xfId="0" applyFont="1" applyFill="1" applyBorder="1" applyAlignment="1">
      <alignment vertical="center" wrapText="1"/>
    </xf>
    <xf numFmtId="0" fontId="16" fillId="0" borderId="41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22" fillId="33" borderId="0" xfId="0" applyFont="1" applyFill="1" applyAlignment="1">
      <alignment vertical="center" wrapText="1"/>
    </xf>
    <xf numFmtId="0" fontId="23" fillId="33" borderId="0" xfId="0" applyFont="1" applyFill="1" applyAlignment="1">
      <alignment vertical="center" wrapText="1"/>
    </xf>
    <xf numFmtId="0" fontId="4" fillId="32" borderId="78" xfId="0" applyNumberFormat="1" applyFont="1" applyFill="1" applyBorder="1" applyAlignment="1">
      <alignment horizontal="right" vertical="center" wrapText="1"/>
    </xf>
    <xf numFmtId="220" fontId="22" fillId="33" borderId="0" xfId="0" applyNumberFormat="1" applyFont="1" applyFill="1" applyAlignment="1">
      <alignment vertical="center"/>
    </xf>
    <xf numFmtId="0" fontId="22" fillId="33" borderId="0" xfId="0" applyFont="1" applyFill="1" applyAlignment="1">
      <alignment vertical="center"/>
    </xf>
    <xf numFmtId="220" fontId="4" fillId="32" borderId="0" xfId="0" applyNumberFormat="1" applyFont="1" applyFill="1" applyBorder="1" applyAlignment="1" applyProtection="1">
      <alignment vertical="center"/>
      <protection/>
    </xf>
    <xf numFmtId="0" fontId="4" fillId="32" borderId="0" xfId="0" applyFont="1" applyFill="1" applyAlignment="1">
      <alignment vertical="center"/>
    </xf>
    <xf numFmtId="0" fontId="4" fillId="32" borderId="59" xfId="0" applyFont="1" applyFill="1" applyBorder="1" applyAlignment="1" applyProtection="1">
      <alignment horizontal="center" vertical="center" wrapText="1"/>
      <protection/>
    </xf>
    <xf numFmtId="0" fontId="4" fillId="32" borderId="79" xfId="0" applyFont="1" applyFill="1" applyBorder="1" applyAlignment="1" applyProtection="1">
      <alignment horizontal="center" vertical="center" wrapText="1"/>
      <protection/>
    </xf>
    <xf numFmtId="0" fontId="4" fillId="32" borderId="26" xfId="0" applyNumberFormat="1" applyFont="1" applyFill="1" applyBorder="1" applyAlignment="1">
      <alignment horizontal="right" vertical="center" wrapText="1"/>
    </xf>
    <xf numFmtId="0" fontId="4" fillId="32" borderId="73" xfId="0" applyNumberFormat="1" applyFont="1" applyFill="1" applyBorder="1" applyAlignment="1">
      <alignment horizontal="right" vertical="center" wrapText="1"/>
    </xf>
    <xf numFmtId="0" fontId="4" fillId="32" borderId="23" xfId="0" applyNumberFormat="1" applyFont="1" applyFill="1" applyBorder="1" applyAlignment="1">
      <alignment horizontal="right" vertical="center" wrapText="1"/>
    </xf>
    <xf numFmtId="220" fontId="3" fillId="0" borderId="10" xfId="0" applyNumberFormat="1" applyFont="1" applyFill="1" applyBorder="1" applyAlignment="1" applyProtection="1">
      <alignment horizontal="center" vertical="center"/>
      <protection/>
    </xf>
    <xf numFmtId="220" fontId="3" fillId="0" borderId="13" xfId="0" applyNumberFormat="1" applyFont="1" applyFill="1" applyBorder="1" applyAlignment="1" applyProtection="1">
      <alignment horizontal="center" vertical="center"/>
      <protection/>
    </xf>
    <xf numFmtId="220" fontId="3" fillId="0" borderId="11" xfId="0" applyNumberFormat="1" applyFont="1" applyFill="1" applyBorder="1" applyAlignment="1" applyProtection="1">
      <alignment horizontal="center" vertical="center"/>
      <protection/>
    </xf>
    <xf numFmtId="220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0" xfId="0" applyFont="1" applyFill="1" applyBorder="1" applyAlignment="1">
      <alignment horizontal="center" vertical="center"/>
    </xf>
    <xf numFmtId="22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4" fillId="32" borderId="47" xfId="0" applyFont="1" applyFill="1" applyBorder="1" applyAlignment="1">
      <alignment horizontal="center" vertical="center" wrapText="1"/>
    </xf>
    <xf numFmtId="49" fontId="4" fillId="32" borderId="70" xfId="0" applyNumberFormat="1" applyFont="1" applyFill="1" applyBorder="1" applyAlignment="1">
      <alignment horizontal="center" vertical="center" wrapText="1"/>
    </xf>
    <xf numFmtId="0" fontId="4" fillId="32" borderId="70" xfId="0" applyNumberFormat="1" applyFont="1" applyFill="1" applyBorder="1" applyAlignment="1">
      <alignment horizontal="center" vertical="center" wrapText="1"/>
    </xf>
    <xf numFmtId="0" fontId="4" fillId="32" borderId="47" xfId="0" applyFont="1" applyFill="1" applyBorder="1" applyAlignment="1">
      <alignment horizontal="center" wrapText="1"/>
    </xf>
    <xf numFmtId="0" fontId="4" fillId="32" borderId="59" xfId="0" applyFont="1" applyFill="1" applyBorder="1" applyAlignment="1">
      <alignment horizontal="center" vertical="center" wrapText="1"/>
    </xf>
    <xf numFmtId="0" fontId="4" fillId="32" borderId="79" xfId="0" applyFont="1" applyFill="1" applyBorder="1" applyAlignment="1">
      <alignment horizontal="center" vertical="center" wrapText="1"/>
    </xf>
    <xf numFmtId="0" fontId="4" fillId="32" borderId="83" xfId="0" applyFont="1" applyFill="1" applyBorder="1" applyAlignment="1">
      <alignment horizontal="center" vertical="center" wrapText="1"/>
    </xf>
    <xf numFmtId="0" fontId="4" fillId="32" borderId="68" xfId="0" applyFont="1" applyFill="1" applyBorder="1" applyAlignment="1">
      <alignment horizontal="center" wrapText="1"/>
    </xf>
    <xf numFmtId="0" fontId="4" fillId="32" borderId="74" xfId="0" applyFont="1" applyFill="1" applyBorder="1" applyAlignment="1">
      <alignment horizontal="center" wrapText="1"/>
    </xf>
    <xf numFmtId="49" fontId="4" fillId="0" borderId="71" xfId="0" applyNumberFormat="1" applyFont="1" applyFill="1" applyBorder="1" applyAlignment="1">
      <alignment horizontal="center" vertical="center" wrapText="1"/>
    </xf>
    <xf numFmtId="0" fontId="21" fillId="0" borderId="72" xfId="0" applyFont="1" applyFill="1" applyBorder="1" applyAlignment="1">
      <alignment wrapText="1"/>
    </xf>
    <xf numFmtId="0" fontId="21" fillId="0" borderId="51" xfId="0" applyFont="1" applyFill="1" applyBorder="1" applyAlignment="1">
      <alignment wrapText="1"/>
    </xf>
    <xf numFmtId="220" fontId="4" fillId="0" borderId="26" xfId="0" applyNumberFormat="1" applyFont="1" applyFill="1" applyBorder="1" applyAlignment="1" applyProtection="1">
      <alignment horizontal="center" vertical="center"/>
      <protection/>
    </xf>
    <xf numFmtId="220" fontId="4" fillId="0" borderId="73" xfId="0" applyNumberFormat="1" applyFont="1" applyFill="1" applyBorder="1" applyAlignment="1" applyProtection="1">
      <alignment horizontal="center" vertical="center"/>
      <protection/>
    </xf>
    <xf numFmtId="0" fontId="3" fillId="0" borderId="73" xfId="0" applyFont="1" applyFill="1" applyBorder="1" applyAlignment="1">
      <alignment horizontal="center" vertical="center"/>
    </xf>
    <xf numFmtId="0" fontId="20" fillId="0" borderId="73" xfId="0" applyFont="1" applyBorder="1" applyAlignment="1">
      <alignment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32" borderId="82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 wrapText="1"/>
    </xf>
    <xf numFmtId="0" fontId="4" fillId="32" borderId="76" xfId="0" applyFont="1" applyFill="1" applyBorder="1" applyAlignment="1">
      <alignment horizontal="center" wrapText="1"/>
    </xf>
    <xf numFmtId="0" fontId="4" fillId="32" borderId="71" xfId="0" applyFont="1" applyFill="1" applyBorder="1" applyAlignment="1">
      <alignment horizontal="center" vertical="center" wrapText="1"/>
    </xf>
    <xf numFmtId="0" fontId="20" fillId="32" borderId="72" xfId="0" applyFont="1" applyFill="1" applyBorder="1" applyAlignment="1">
      <alignment vertical="center" wrapText="1"/>
    </xf>
    <xf numFmtId="0" fontId="20" fillId="32" borderId="72" xfId="0" applyFont="1" applyFill="1" applyBorder="1" applyAlignment="1">
      <alignment/>
    </xf>
    <xf numFmtId="0" fontId="20" fillId="32" borderId="51" xfId="0" applyFont="1" applyFill="1" applyBorder="1" applyAlignment="1">
      <alignment/>
    </xf>
    <xf numFmtId="0" fontId="3" fillId="32" borderId="72" xfId="0" applyFont="1" applyFill="1" applyBorder="1" applyAlignment="1">
      <alignment vertical="center" wrapText="1"/>
    </xf>
    <xf numFmtId="0" fontId="3" fillId="32" borderId="74" xfId="0" applyFont="1" applyFill="1" applyBorder="1" applyAlignment="1">
      <alignment vertical="center" wrapText="1"/>
    </xf>
    <xf numFmtId="0" fontId="20" fillId="32" borderId="74" xfId="0" applyFont="1" applyFill="1" applyBorder="1" applyAlignment="1">
      <alignment/>
    </xf>
    <xf numFmtId="0" fontId="20" fillId="32" borderId="46" xfId="0" applyFont="1" applyFill="1" applyBorder="1" applyAlignment="1">
      <alignment/>
    </xf>
    <xf numFmtId="0" fontId="4" fillId="0" borderId="71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49" fontId="4" fillId="32" borderId="0" xfId="0" applyNumberFormat="1" applyFont="1" applyFill="1" applyBorder="1" applyAlignment="1">
      <alignment horizontal="center" vertical="center" wrapText="1"/>
    </xf>
    <xf numFmtId="0" fontId="20" fillId="32" borderId="0" xfId="0" applyFont="1" applyFill="1" applyAlignment="1">
      <alignment/>
    </xf>
    <xf numFmtId="0" fontId="3" fillId="0" borderId="24" xfId="0" applyNumberFormat="1" applyFont="1" applyFill="1" applyBorder="1" applyAlignment="1" applyProtection="1">
      <alignment horizontal="center" vertical="center" textRotation="90"/>
      <protection/>
    </xf>
    <xf numFmtId="220" fontId="3" fillId="0" borderId="12" xfId="0" applyNumberFormat="1" applyFont="1" applyFill="1" applyBorder="1" applyAlignment="1" applyProtection="1">
      <alignment horizontal="center" vertical="center" wrapText="1"/>
      <protection/>
    </xf>
    <xf numFmtId="220" fontId="3" fillId="0" borderId="78" xfId="0" applyNumberFormat="1" applyFont="1" applyFill="1" applyBorder="1" applyAlignment="1" applyProtection="1">
      <alignment horizontal="center" vertical="center" wrapText="1"/>
      <protection/>
    </xf>
    <xf numFmtId="0" fontId="3" fillId="0" borderId="78" xfId="0" applyFont="1" applyFill="1" applyBorder="1" applyAlignment="1">
      <alignment horizontal="center" vertical="center" wrapText="1"/>
    </xf>
    <xf numFmtId="22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>
      <alignment horizontal="center" vertical="center"/>
    </xf>
    <xf numFmtId="220" fontId="3" fillId="0" borderId="16" xfId="0" applyNumberFormat="1" applyFont="1" applyFill="1" applyBorder="1" applyAlignment="1" applyProtection="1">
      <alignment horizontal="center" vertical="center"/>
      <protection/>
    </xf>
    <xf numFmtId="220" fontId="3" fillId="0" borderId="84" xfId="0" applyNumberFormat="1" applyFont="1" applyFill="1" applyBorder="1" applyAlignment="1" applyProtection="1">
      <alignment horizontal="center" vertical="center"/>
      <protection/>
    </xf>
    <xf numFmtId="220" fontId="3" fillId="0" borderId="37" xfId="0" applyNumberFormat="1" applyFont="1" applyFill="1" applyBorder="1" applyAlignment="1" applyProtection="1">
      <alignment horizontal="center" vertical="center"/>
      <protection/>
    </xf>
    <xf numFmtId="0" fontId="4" fillId="32" borderId="72" xfId="0" applyFont="1" applyFill="1" applyBorder="1" applyAlignment="1">
      <alignment horizontal="center" wrapText="1"/>
    </xf>
    <xf numFmtId="0" fontId="21" fillId="32" borderId="72" xfId="0" applyFont="1" applyFill="1" applyBorder="1" applyAlignment="1">
      <alignment horizontal="center"/>
    </xf>
    <xf numFmtId="0" fontId="4" fillId="32" borderId="51" xfId="0" applyFont="1" applyFill="1" applyBorder="1" applyAlignment="1">
      <alignment horizontal="center" vertical="center" wrapText="1"/>
    </xf>
    <xf numFmtId="1" fontId="4" fillId="32" borderId="71" xfId="0" applyNumberFormat="1" applyFont="1" applyFill="1" applyBorder="1" applyAlignment="1">
      <alignment horizontal="center"/>
    </xf>
    <xf numFmtId="1" fontId="4" fillId="32" borderId="51" xfId="0" applyNumberFormat="1" applyFont="1" applyFill="1" applyBorder="1" applyAlignment="1">
      <alignment horizontal="center"/>
    </xf>
    <xf numFmtId="0" fontId="4" fillId="32" borderId="71" xfId="0" applyFont="1" applyFill="1" applyBorder="1" applyAlignment="1">
      <alignment horizontal="center"/>
    </xf>
    <xf numFmtId="0" fontId="4" fillId="32" borderId="51" xfId="0" applyFont="1" applyFill="1" applyBorder="1" applyAlignment="1">
      <alignment horizontal="center"/>
    </xf>
    <xf numFmtId="0" fontId="22" fillId="33" borderId="0" xfId="0" applyFont="1" applyFill="1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Plan Уч(бакал.) д_о 2013_14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4"/>
  <sheetViews>
    <sheetView tabSelected="1" view="pageBreakPreview" zoomScale="70" zoomScaleNormal="75" zoomScaleSheetLayoutView="70" zoomScalePageLayoutView="0" workbookViewId="0" topLeftCell="A1">
      <selection activeCell="A4" sqref="A4:O4"/>
    </sheetView>
  </sheetViews>
  <sheetFormatPr defaultColWidth="3.25390625" defaultRowHeight="12.75"/>
  <cols>
    <col min="1" max="2" width="5.25390625" style="1" customWidth="1"/>
    <col min="3" max="3" width="5.00390625" style="1" customWidth="1"/>
    <col min="4" max="4" width="5.25390625" style="1" customWidth="1"/>
    <col min="5" max="5" width="5.375" style="1" customWidth="1"/>
    <col min="6" max="6" width="5.625" style="1" bestFit="1" customWidth="1"/>
    <col min="7" max="7" width="6.875" style="1" customWidth="1"/>
    <col min="8" max="8" width="8.00390625" style="1" customWidth="1"/>
    <col min="9" max="9" width="8.25390625" style="1" customWidth="1"/>
    <col min="10" max="10" width="5.875" style="1" customWidth="1"/>
    <col min="11" max="12" width="5.375" style="1" customWidth="1"/>
    <col min="13" max="13" width="6.00390625" style="1" customWidth="1"/>
    <col min="14" max="14" width="6.875" style="1" customWidth="1"/>
    <col min="15" max="15" width="5.625" style="1" customWidth="1"/>
    <col min="16" max="16" width="5.75390625" style="1" customWidth="1"/>
    <col min="17" max="17" width="5.125" style="1" customWidth="1"/>
    <col min="18" max="18" width="4.875" style="1" customWidth="1"/>
    <col min="19" max="19" width="5.00390625" style="1" customWidth="1"/>
    <col min="20" max="20" width="7.875" style="1" customWidth="1"/>
    <col min="21" max="21" width="5.375" style="1" customWidth="1"/>
    <col min="22" max="22" width="5.625" style="1" customWidth="1"/>
    <col min="23" max="23" width="5.125" style="1" customWidth="1"/>
    <col min="24" max="24" width="5.25390625" style="1" customWidth="1"/>
    <col min="25" max="25" width="5.875" style="1" customWidth="1"/>
    <col min="26" max="26" width="5.75390625" style="1" customWidth="1"/>
    <col min="27" max="29" width="4.875" style="1" customWidth="1"/>
    <col min="30" max="30" width="5.125" style="1" customWidth="1"/>
    <col min="31" max="31" width="6.25390625" style="1" customWidth="1"/>
    <col min="32" max="32" width="6.00390625" style="1" customWidth="1"/>
    <col min="33" max="33" width="5.75390625" style="1" customWidth="1"/>
    <col min="34" max="34" width="5.625" style="1" customWidth="1"/>
    <col min="35" max="35" width="5.875" style="1" customWidth="1"/>
    <col min="36" max="37" width="5.625" style="1" customWidth="1"/>
    <col min="38" max="38" width="4.875" style="1" customWidth="1"/>
    <col min="39" max="39" width="6.875" style="1" customWidth="1"/>
    <col min="40" max="40" width="6.125" style="1" customWidth="1"/>
    <col min="41" max="41" width="6.00390625" style="1" customWidth="1"/>
    <col min="42" max="42" width="4.125" style="1" customWidth="1"/>
    <col min="43" max="43" width="4.25390625" style="1" customWidth="1"/>
    <col min="44" max="44" width="4.125" style="1" customWidth="1"/>
    <col min="45" max="45" width="4.625" style="1" customWidth="1"/>
    <col min="46" max="46" width="4.75390625" style="1" customWidth="1"/>
    <col min="47" max="48" width="4.625" style="1" customWidth="1"/>
    <col min="49" max="49" width="4.125" style="1" customWidth="1"/>
    <col min="50" max="50" width="4.25390625" style="1" customWidth="1"/>
    <col min="51" max="51" width="4.375" style="1" bestFit="1" customWidth="1"/>
    <col min="52" max="52" width="4.25390625" style="1" customWidth="1"/>
    <col min="53" max="53" width="4.75390625" style="1" customWidth="1"/>
    <col min="54" max="54" width="4.25390625" style="1" bestFit="1" customWidth="1"/>
    <col min="55" max="16384" width="3.25390625" style="1" customWidth="1"/>
  </cols>
  <sheetData>
    <row r="1" spans="1:54" s="16" customFormat="1" ht="25.5" customHeight="1">
      <c r="A1" s="490" t="s">
        <v>130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1" t="s">
        <v>16</v>
      </c>
      <c r="Q1" s="491"/>
      <c r="R1" s="491"/>
      <c r="S1" s="491"/>
      <c r="T1" s="491"/>
      <c r="U1" s="491"/>
      <c r="V1" s="491"/>
      <c r="W1" s="491"/>
      <c r="X1" s="491"/>
      <c r="Y1" s="491"/>
      <c r="Z1" s="491"/>
      <c r="AA1" s="491"/>
      <c r="AB1" s="491"/>
      <c r="AC1" s="491"/>
      <c r="AD1" s="491"/>
      <c r="AE1" s="491"/>
      <c r="AF1" s="491"/>
      <c r="AG1" s="491"/>
      <c r="AH1" s="491"/>
      <c r="AI1" s="491"/>
      <c r="AJ1" s="491"/>
      <c r="AK1" s="491"/>
      <c r="AL1" s="491"/>
      <c r="AM1" s="491"/>
      <c r="AN1" s="491"/>
      <c r="AO1" s="493"/>
      <c r="AP1" s="493"/>
      <c r="AQ1" s="493"/>
      <c r="AR1" s="493"/>
      <c r="AS1" s="493"/>
      <c r="AT1" s="493"/>
      <c r="AU1" s="493"/>
      <c r="AV1" s="493"/>
      <c r="AW1" s="493"/>
      <c r="AX1" s="493"/>
      <c r="AY1" s="493"/>
      <c r="AZ1" s="493"/>
      <c r="BA1" s="493"/>
      <c r="BB1" s="335"/>
    </row>
    <row r="2" spans="1:54" s="16" customFormat="1" ht="24" customHeight="1">
      <c r="A2" s="490" t="s">
        <v>63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/>
      <c r="AG2" s="331"/>
      <c r="AH2" s="331"/>
      <c r="AI2" s="331"/>
      <c r="AJ2" s="331"/>
      <c r="AK2" s="331"/>
      <c r="AL2" s="331"/>
      <c r="AM2" s="331"/>
      <c r="AN2" s="331"/>
      <c r="AO2" s="493"/>
      <c r="AP2" s="493"/>
      <c r="AQ2" s="493"/>
      <c r="AR2" s="493"/>
      <c r="AS2" s="493"/>
      <c r="AT2" s="493"/>
      <c r="AU2" s="493"/>
      <c r="AV2" s="493"/>
      <c r="AW2" s="493"/>
      <c r="AX2" s="493"/>
      <c r="AY2" s="493"/>
      <c r="AZ2" s="493"/>
      <c r="BA2" s="493"/>
      <c r="BB2" s="335"/>
    </row>
    <row r="3" spans="1:54" s="16" customFormat="1" ht="30.75" customHeight="1">
      <c r="A3" s="490" t="s">
        <v>153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2" t="s">
        <v>0</v>
      </c>
      <c r="Q3" s="492"/>
      <c r="R3" s="492"/>
      <c r="S3" s="492"/>
      <c r="T3" s="492"/>
      <c r="U3" s="492"/>
      <c r="V3" s="492"/>
      <c r="W3" s="492"/>
      <c r="X3" s="492"/>
      <c r="Y3" s="492"/>
      <c r="Z3" s="492"/>
      <c r="AA3" s="492"/>
      <c r="AB3" s="492"/>
      <c r="AC3" s="492"/>
      <c r="AD3" s="492"/>
      <c r="AE3" s="492"/>
      <c r="AF3" s="492"/>
      <c r="AG3" s="492"/>
      <c r="AH3" s="492"/>
      <c r="AI3" s="492"/>
      <c r="AJ3" s="492"/>
      <c r="AK3" s="492"/>
      <c r="AL3" s="492"/>
      <c r="AM3" s="492"/>
      <c r="AN3" s="492"/>
      <c r="AO3" s="493"/>
      <c r="AP3" s="493"/>
      <c r="AQ3" s="493"/>
      <c r="AR3" s="493"/>
      <c r="AS3" s="493"/>
      <c r="AT3" s="493"/>
      <c r="AU3" s="493"/>
      <c r="AV3" s="493"/>
      <c r="AW3" s="493"/>
      <c r="AX3" s="493"/>
      <c r="AY3" s="493"/>
      <c r="AZ3" s="493"/>
      <c r="BA3" s="493"/>
      <c r="BB3" s="335"/>
    </row>
    <row r="4" spans="1:54" s="16" customFormat="1" ht="27.75" customHeight="1">
      <c r="A4" s="490" t="s">
        <v>160</v>
      </c>
      <c r="B4" s="490"/>
      <c r="C4" s="490"/>
      <c r="D4" s="490"/>
      <c r="E4" s="490"/>
      <c r="F4" s="490"/>
      <c r="G4" s="490"/>
      <c r="H4" s="490"/>
      <c r="I4" s="490"/>
      <c r="J4" s="490"/>
      <c r="K4" s="490"/>
      <c r="L4" s="490"/>
      <c r="M4" s="490"/>
      <c r="N4" s="490"/>
      <c r="O4" s="490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334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335"/>
    </row>
    <row r="5" spans="1:54" s="16" customFormat="1" ht="27" customHeight="1">
      <c r="A5" s="506"/>
      <c r="B5" s="506"/>
      <c r="C5" s="506"/>
      <c r="D5" s="506"/>
      <c r="E5" s="506"/>
      <c r="F5" s="506"/>
      <c r="G5" s="506"/>
      <c r="H5" s="506"/>
      <c r="I5" s="506"/>
      <c r="J5" s="506"/>
      <c r="K5" s="506"/>
      <c r="L5" s="506"/>
      <c r="M5" s="506"/>
      <c r="N5" s="506"/>
      <c r="O5" s="506"/>
      <c r="P5" s="507" t="s">
        <v>17</v>
      </c>
      <c r="Q5" s="507"/>
      <c r="R5" s="507"/>
      <c r="S5" s="507"/>
      <c r="T5" s="507"/>
      <c r="U5" s="507"/>
      <c r="V5" s="507"/>
      <c r="W5" s="507"/>
      <c r="X5" s="507"/>
      <c r="Y5" s="507"/>
      <c r="Z5" s="507"/>
      <c r="AA5" s="507"/>
      <c r="AB5" s="507"/>
      <c r="AC5" s="507"/>
      <c r="AD5" s="507"/>
      <c r="AE5" s="507"/>
      <c r="AF5" s="507"/>
      <c r="AG5" s="507"/>
      <c r="AH5" s="507"/>
      <c r="AI5" s="507"/>
      <c r="AJ5" s="507"/>
      <c r="AK5" s="507"/>
      <c r="AL5" s="507"/>
      <c r="AM5" s="507"/>
      <c r="AN5" s="507"/>
      <c r="AO5" s="487" t="s">
        <v>151</v>
      </c>
      <c r="AP5" s="487"/>
      <c r="AQ5" s="487"/>
      <c r="AR5" s="487"/>
      <c r="AS5" s="487"/>
      <c r="AT5" s="487"/>
      <c r="AU5" s="487"/>
      <c r="AV5" s="487"/>
      <c r="AW5" s="487"/>
      <c r="AX5" s="487"/>
      <c r="AY5" s="487"/>
      <c r="AZ5" s="487"/>
      <c r="BA5" s="487"/>
      <c r="BB5" s="335"/>
    </row>
    <row r="6" spans="1:54" s="19" customFormat="1" ht="25.5" customHeight="1">
      <c r="A6" s="490" t="s">
        <v>131</v>
      </c>
      <c r="B6" s="490"/>
      <c r="C6" s="490"/>
      <c r="D6" s="490"/>
      <c r="E6" s="490"/>
      <c r="F6" s="490"/>
      <c r="G6" s="490"/>
      <c r="H6" s="490"/>
      <c r="I6" s="490"/>
      <c r="J6" s="490"/>
      <c r="K6" s="490"/>
      <c r="L6" s="490"/>
      <c r="M6" s="490"/>
      <c r="N6" s="490"/>
      <c r="O6" s="490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337"/>
      <c r="AO6" s="487"/>
      <c r="AP6" s="487"/>
      <c r="AQ6" s="487"/>
      <c r="AR6" s="487"/>
      <c r="AS6" s="487"/>
      <c r="AT6" s="487"/>
      <c r="AU6" s="487"/>
      <c r="AV6" s="487"/>
      <c r="AW6" s="487"/>
      <c r="AX6" s="487"/>
      <c r="AY6" s="487"/>
      <c r="AZ6" s="487"/>
      <c r="BA6" s="487"/>
      <c r="BB6" s="335"/>
    </row>
    <row r="7" spans="1:54" s="19" customFormat="1" ht="27" customHeight="1">
      <c r="A7" s="508" t="s">
        <v>154</v>
      </c>
      <c r="B7" s="508"/>
      <c r="C7" s="508"/>
      <c r="D7" s="508"/>
      <c r="E7" s="508"/>
      <c r="F7" s="508"/>
      <c r="G7" s="508"/>
      <c r="H7" s="508"/>
      <c r="I7" s="508"/>
      <c r="J7" s="508"/>
      <c r="K7" s="508"/>
      <c r="L7" s="508"/>
      <c r="M7" s="508"/>
      <c r="N7" s="508"/>
      <c r="O7" s="508"/>
      <c r="P7" s="489" t="s">
        <v>132</v>
      </c>
      <c r="Q7" s="489"/>
      <c r="R7" s="489"/>
      <c r="S7" s="489"/>
      <c r="T7" s="489"/>
      <c r="U7" s="489"/>
      <c r="V7" s="489"/>
      <c r="W7" s="489"/>
      <c r="X7" s="489"/>
      <c r="Y7" s="489"/>
      <c r="Z7" s="489"/>
      <c r="AA7" s="489"/>
      <c r="AB7" s="489"/>
      <c r="AC7" s="489"/>
      <c r="AD7" s="489"/>
      <c r="AE7" s="489"/>
      <c r="AF7" s="489"/>
      <c r="AG7" s="489"/>
      <c r="AH7" s="489"/>
      <c r="AI7" s="489"/>
      <c r="AJ7" s="489"/>
      <c r="AK7" s="489"/>
      <c r="AL7" s="489"/>
      <c r="AM7" s="489"/>
      <c r="AN7" s="489"/>
      <c r="AO7" s="488" t="s">
        <v>133</v>
      </c>
      <c r="AP7" s="488"/>
      <c r="AQ7" s="488"/>
      <c r="AR7" s="488"/>
      <c r="AS7" s="488"/>
      <c r="AT7" s="488"/>
      <c r="AU7" s="488"/>
      <c r="AV7" s="488"/>
      <c r="AW7" s="488"/>
      <c r="AX7" s="488"/>
      <c r="AY7" s="488"/>
      <c r="AZ7" s="488"/>
      <c r="BA7" s="488"/>
      <c r="BB7" s="335"/>
    </row>
    <row r="8" spans="1:54" s="19" customFormat="1" ht="26.2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487" t="s">
        <v>148</v>
      </c>
      <c r="Q8" s="487"/>
      <c r="R8" s="487"/>
      <c r="S8" s="487"/>
      <c r="T8" s="487"/>
      <c r="U8" s="487"/>
      <c r="V8" s="487"/>
      <c r="W8" s="487"/>
      <c r="X8" s="487"/>
      <c r="Y8" s="487"/>
      <c r="Z8" s="487"/>
      <c r="AA8" s="487"/>
      <c r="AB8" s="487"/>
      <c r="AC8" s="487"/>
      <c r="AD8" s="487"/>
      <c r="AE8" s="487"/>
      <c r="AF8" s="487"/>
      <c r="AG8" s="487"/>
      <c r="AH8" s="487"/>
      <c r="AI8" s="487"/>
      <c r="AJ8" s="487"/>
      <c r="AK8" s="487"/>
      <c r="AL8" s="487"/>
      <c r="AM8" s="487"/>
      <c r="AN8" s="487"/>
      <c r="AO8" s="488" t="s">
        <v>134</v>
      </c>
      <c r="AP8" s="488"/>
      <c r="AQ8" s="488"/>
      <c r="AR8" s="488"/>
      <c r="AS8" s="488"/>
      <c r="AT8" s="488"/>
      <c r="AU8" s="488"/>
      <c r="AV8" s="488"/>
      <c r="AW8" s="488"/>
      <c r="AX8" s="488"/>
      <c r="AY8" s="488"/>
      <c r="AZ8" s="488"/>
      <c r="BA8" s="488"/>
      <c r="BB8" s="335"/>
    </row>
    <row r="9" spans="1:54" s="19" customFormat="1" ht="25.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487" t="s">
        <v>150</v>
      </c>
      <c r="Q9" s="487"/>
      <c r="R9" s="487"/>
      <c r="S9" s="487"/>
      <c r="T9" s="487"/>
      <c r="U9" s="487"/>
      <c r="V9" s="487"/>
      <c r="W9" s="487"/>
      <c r="X9" s="487"/>
      <c r="Y9" s="487"/>
      <c r="Z9" s="487"/>
      <c r="AA9" s="487"/>
      <c r="AB9" s="487"/>
      <c r="AC9" s="487"/>
      <c r="AD9" s="487"/>
      <c r="AE9" s="487"/>
      <c r="AF9" s="487"/>
      <c r="AG9" s="487"/>
      <c r="AH9" s="487"/>
      <c r="AI9" s="487"/>
      <c r="AJ9" s="487"/>
      <c r="AK9" s="487"/>
      <c r="AL9" s="487"/>
      <c r="AM9" s="487"/>
      <c r="AN9" s="487"/>
      <c r="AO9" s="488" t="s">
        <v>135</v>
      </c>
      <c r="AP9" s="488"/>
      <c r="AQ9" s="488"/>
      <c r="AR9" s="488"/>
      <c r="AS9" s="488"/>
      <c r="AT9" s="488"/>
      <c r="AU9" s="488"/>
      <c r="AV9" s="488"/>
      <c r="AW9" s="488"/>
      <c r="AX9" s="488"/>
      <c r="AY9" s="488"/>
      <c r="AZ9" s="488"/>
      <c r="BA9" s="488"/>
      <c r="BB9" s="335"/>
    </row>
    <row r="10" spans="1:54" s="19" customFormat="1" ht="23.2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487" t="s">
        <v>149</v>
      </c>
      <c r="Q10" s="487"/>
      <c r="R10" s="487"/>
      <c r="S10" s="487"/>
      <c r="T10" s="487"/>
      <c r="U10" s="487"/>
      <c r="V10" s="487"/>
      <c r="W10" s="487"/>
      <c r="X10" s="487"/>
      <c r="Y10" s="487"/>
      <c r="Z10" s="487"/>
      <c r="AA10" s="487"/>
      <c r="AB10" s="487"/>
      <c r="AC10" s="487"/>
      <c r="AD10" s="487"/>
      <c r="AE10" s="487"/>
      <c r="AF10" s="487"/>
      <c r="AG10" s="487"/>
      <c r="AH10" s="487"/>
      <c r="AI10" s="487"/>
      <c r="AJ10" s="487"/>
      <c r="AK10" s="487"/>
      <c r="AL10" s="487"/>
      <c r="AM10" s="487"/>
      <c r="AN10" s="487"/>
      <c r="AO10" s="338"/>
      <c r="AP10" s="338"/>
      <c r="AQ10" s="338"/>
      <c r="AR10" s="338"/>
      <c r="AS10" s="338"/>
      <c r="AT10" s="338"/>
      <c r="AU10" s="338"/>
      <c r="AV10" s="338"/>
      <c r="AW10" s="338"/>
      <c r="AX10" s="338"/>
      <c r="AY10" s="338"/>
      <c r="AZ10" s="338"/>
      <c r="BA10" s="338"/>
      <c r="BB10" s="335"/>
    </row>
    <row r="11" spans="1:54" s="19" customFormat="1" ht="21.7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483"/>
      <c r="Q11" s="483"/>
      <c r="R11" s="483"/>
      <c r="S11" s="483"/>
      <c r="T11" s="483"/>
      <c r="U11" s="483"/>
      <c r="V11" s="483"/>
      <c r="W11" s="483"/>
      <c r="X11" s="483"/>
      <c r="Y11" s="483"/>
      <c r="Z11" s="483"/>
      <c r="AA11" s="483"/>
      <c r="AB11" s="483"/>
      <c r="AC11" s="483"/>
      <c r="AD11" s="483"/>
      <c r="AE11" s="483"/>
      <c r="AF11" s="483"/>
      <c r="AG11" s="483"/>
      <c r="AH11" s="483"/>
      <c r="AI11" s="483"/>
      <c r="AJ11" s="483"/>
      <c r="AK11" s="483"/>
      <c r="AL11" s="483"/>
      <c r="AM11" s="483"/>
      <c r="AN11" s="483"/>
      <c r="AO11" s="338"/>
      <c r="AP11" s="338"/>
      <c r="AQ11" s="338"/>
      <c r="AR11" s="338"/>
      <c r="AS11" s="338"/>
      <c r="AT11" s="338"/>
      <c r="AU11" s="338"/>
      <c r="AV11" s="338"/>
      <c r="AW11" s="338"/>
      <c r="AX11" s="338"/>
      <c r="AY11" s="338"/>
      <c r="AZ11" s="338"/>
      <c r="BA11" s="338"/>
      <c r="BB11" s="335"/>
    </row>
    <row r="12" spans="1:54" s="19" customFormat="1" ht="21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487" t="s">
        <v>136</v>
      </c>
      <c r="Q12" s="487"/>
      <c r="R12" s="487"/>
      <c r="S12" s="487"/>
      <c r="T12" s="487"/>
      <c r="U12" s="487"/>
      <c r="V12" s="487"/>
      <c r="W12" s="487"/>
      <c r="X12" s="487"/>
      <c r="Y12" s="487"/>
      <c r="Z12" s="487"/>
      <c r="AA12" s="487"/>
      <c r="AB12" s="487"/>
      <c r="AC12" s="487"/>
      <c r="AD12" s="487"/>
      <c r="AE12" s="487"/>
      <c r="AF12" s="487"/>
      <c r="AG12" s="487"/>
      <c r="AH12" s="487"/>
      <c r="AI12" s="487"/>
      <c r="AJ12" s="487"/>
      <c r="AK12" s="487"/>
      <c r="AL12" s="487"/>
      <c r="AM12" s="487"/>
      <c r="AN12" s="487"/>
      <c r="AO12" s="338"/>
      <c r="AP12" s="338"/>
      <c r="AQ12" s="338"/>
      <c r="AR12" s="338"/>
      <c r="AS12" s="338"/>
      <c r="AT12" s="338"/>
      <c r="AU12" s="338"/>
      <c r="AV12" s="338"/>
      <c r="AW12" s="338"/>
      <c r="AX12" s="338"/>
      <c r="AY12" s="338"/>
      <c r="AZ12" s="338"/>
      <c r="BA12" s="338"/>
      <c r="BB12" s="335"/>
    </row>
    <row r="13" spans="1:54" s="19" customFormat="1" ht="21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332"/>
      <c r="AP13" s="332"/>
      <c r="AQ13" s="332"/>
      <c r="AR13" s="332"/>
      <c r="AS13" s="332"/>
      <c r="AT13" s="332"/>
      <c r="AU13" s="332"/>
      <c r="AV13" s="332"/>
      <c r="AW13" s="332"/>
      <c r="AX13" s="332"/>
      <c r="AY13" s="332"/>
      <c r="AZ13" s="332"/>
      <c r="BA13" s="332"/>
      <c r="BB13" s="335"/>
    </row>
    <row r="14" spans="1:54" s="19" customFormat="1" ht="21.75" customHeight="1">
      <c r="A14" s="484" t="s">
        <v>137</v>
      </c>
      <c r="B14" s="484"/>
      <c r="C14" s="484"/>
      <c r="D14" s="484"/>
      <c r="E14" s="484"/>
      <c r="F14" s="484"/>
      <c r="G14" s="484"/>
      <c r="H14" s="484"/>
      <c r="I14" s="484"/>
      <c r="J14" s="484"/>
      <c r="K14" s="484"/>
      <c r="L14" s="484"/>
      <c r="M14" s="484"/>
      <c r="N14" s="484"/>
      <c r="O14" s="484"/>
      <c r="P14" s="484"/>
      <c r="Q14" s="484"/>
      <c r="R14" s="484"/>
      <c r="S14" s="484"/>
      <c r="T14" s="484"/>
      <c r="U14" s="484"/>
      <c r="V14" s="484"/>
      <c r="W14" s="484"/>
      <c r="X14" s="484"/>
      <c r="Y14" s="484"/>
      <c r="Z14" s="484"/>
      <c r="AA14" s="484"/>
      <c r="AB14" s="484"/>
      <c r="AC14" s="484"/>
      <c r="AD14" s="484"/>
      <c r="AE14" s="484"/>
      <c r="AF14" s="484"/>
      <c r="AG14" s="484"/>
      <c r="AH14" s="484"/>
      <c r="AI14" s="484"/>
      <c r="AJ14" s="484"/>
      <c r="AK14" s="484"/>
      <c r="AL14" s="484"/>
      <c r="AM14" s="484"/>
      <c r="AN14" s="484"/>
      <c r="AO14" s="484"/>
      <c r="AP14" s="484"/>
      <c r="AQ14" s="484"/>
      <c r="AR14" s="484"/>
      <c r="AS14" s="484"/>
      <c r="AT14" s="484"/>
      <c r="AU14" s="484"/>
      <c r="AV14" s="484"/>
      <c r="AW14" s="484"/>
      <c r="AX14" s="484"/>
      <c r="AY14" s="484"/>
      <c r="AZ14" s="484"/>
      <c r="BA14" s="484"/>
      <c r="BB14" s="335"/>
    </row>
    <row r="15" spans="1:54" s="19" customFormat="1" ht="18.75" customHeight="1" thickBot="1">
      <c r="A15" s="339"/>
      <c r="B15" s="339"/>
      <c r="C15" s="339"/>
      <c r="D15" s="339"/>
      <c r="E15" s="339"/>
      <c r="F15" s="339"/>
      <c r="G15" s="339"/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S15" s="339"/>
      <c r="T15" s="339"/>
      <c r="U15" s="339"/>
      <c r="V15" s="339"/>
      <c r="W15" s="339"/>
      <c r="X15" s="339"/>
      <c r="Y15" s="339"/>
      <c r="Z15" s="339"/>
      <c r="AA15" s="339"/>
      <c r="AB15" s="339"/>
      <c r="AC15" s="339"/>
      <c r="AD15" s="339"/>
      <c r="AE15" s="339"/>
      <c r="AF15" s="339"/>
      <c r="AG15" s="339"/>
      <c r="AH15" s="339"/>
      <c r="AI15" s="339"/>
      <c r="AJ15" s="339"/>
      <c r="AK15" s="339"/>
      <c r="AL15" s="339"/>
      <c r="AM15" s="339"/>
      <c r="AN15" s="339"/>
      <c r="AO15" s="339"/>
      <c r="AP15" s="339"/>
      <c r="AQ15" s="339"/>
      <c r="AR15" s="339"/>
      <c r="AS15" s="339"/>
      <c r="AT15" s="339"/>
      <c r="AU15" s="339"/>
      <c r="AV15" s="339"/>
      <c r="AW15" s="339"/>
      <c r="AX15" s="339"/>
      <c r="AY15" s="339"/>
      <c r="AZ15" s="339"/>
      <c r="BA15" s="339"/>
      <c r="BB15" s="335"/>
    </row>
    <row r="16" spans="1:54" s="16" customFormat="1" ht="25.5" customHeight="1" thickBot="1">
      <c r="A16" s="485" t="s">
        <v>1</v>
      </c>
      <c r="B16" s="480" t="s">
        <v>2</v>
      </c>
      <c r="C16" s="478"/>
      <c r="D16" s="478"/>
      <c r="E16" s="479"/>
      <c r="F16" s="480" t="s">
        <v>3</v>
      </c>
      <c r="G16" s="478"/>
      <c r="H16" s="478"/>
      <c r="I16" s="481"/>
      <c r="J16" s="480" t="s">
        <v>4</v>
      </c>
      <c r="K16" s="478"/>
      <c r="L16" s="478"/>
      <c r="M16" s="481"/>
      <c r="N16" s="477" t="s">
        <v>5</v>
      </c>
      <c r="O16" s="478"/>
      <c r="P16" s="478"/>
      <c r="Q16" s="478"/>
      <c r="R16" s="479"/>
      <c r="S16" s="474" t="s">
        <v>6</v>
      </c>
      <c r="T16" s="475"/>
      <c r="U16" s="475"/>
      <c r="V16" s="475"/>
      <c r="W16" s="476"/>
      <c r="X16" s="477" t="s">
        <v>7</v>
      </c>
      <c r="Y16" s="478"/>
      <c r="Z16" s="478"/>
      <c r="AA16" s="479"/>
      <c r="AB16" s="480" t="s">
        <v>8</v>
      </c>
      <c r="AC16" s="478"/>
      <c r="AD16" s="478"/>
      <c r="AE16" s="481"/>
      <c r="AF16" s="477" t="s">
        <v>9</v>
      </c>
      <c r="AG16" s="478"/>
      <c r="AH16" s="478"/>
      <c r="AI16" s="479"/>
      <c r="AJ16" s="474" t="s">
        <v>10</v>
      </c>
      <c r="AK16" s="475"/>
      <c r="AL16" s="475"/>
      <c r="AM16" s="475"/>
      <c r="AN16" s="476"/>
      <c r="AO16" s="477" t="s">
        <v>11</v>
      </c>
      <c r="AP16" s="478"/>
      <c r="AQ16" s="478"/>
      <c r="AR16" s="479"/>
      <c r="AS16" s="480" t="s">
        <v>15</v>
      </c>
      <c r="AT16" s="478"/>
      <c r="AU16" s="478"/>
      <c r="AV16" s="481"/>
      <c r="AW16" s="477" t="s">
        <v>12</v>
      </c>
      <c r="AX16" s="478"/>
      <c r="AY16" s="478"/>
      <c r="AZ16" s="478"/>
      <c r="BA16" s="481"/>
      <c r="BB16" s="335"/>
    </row>
    <row r="17" spans="1:54" s="16" customFormat="1" ht="15.75" customHeight="1" thickBot="1">
      <c r="A17" s="486"/>
      <c r="B17" s="340">
        <v>1</v>
      </c>
      <c r="C17" s="341">
        <v>2</v>
      </c>
      <c r="D17" s="341">
        <v>3</v>
      </c>
      <c r="E17" s="342">
        <v>4</v>
      </c>
      <c r="F17" s="340">
        <v>5</v>
      </c>
      <c r="G17" s="341">
        <v>6</v>
      </c>
      <c r="H17" s="341">
        <v>7</v>
      </c>
      <c r="I17" s="343">
        <v>8</v>
      </c>
      <c r="J17" s="340">
        <v>9</v>
      </c>
      <c r="K17" s="341">
        <v>10</v>
      </c>
      <c r="L17" s="341">
        <v>11</v>
      </c>
      <c r="M17" s="343">
        <v>12</v>
      </c>
      <c r="N17" s="344">
        <v>13</v>
      </c>
      <c r="O17" s="341">
        <v>14</v>
      </c>
      <c r="P17" s="341">
        <v>15</v>
      </c>
      <c r="Q17" s="341">
        <v>16</v>
      </c>
      <c r="R17" s="342">
        <v>17</v>
      </c>
      <c r="S17" s="340">
        <v>18</v>
      </c>
      <c r="T17" s="341">
        <v>19</v>
      </c>
      <c r="U17" s="341">
        <v>20</v>
      </c>
      <c r="V17" s="341">
        <v>21</v>
      </c>
      <c r="W17" s="343">
        <v>22</v>
      </c>
      <c r="X17" s="344">
        <v>23</v>
      </c>
      <c r="Y17" s="341">
        <v>24</v>
      </c>
      <c r="Z17" s="341">
        <v>25</v>
      </c>
      <c r="AA17" s="342">
        <v>26</v>
      </c>
      <c r="AB17" s="340">
        <v>27</v>
      </c>
      <c r="AC17" s="341">
        <v>28</v>
      </c>
      <c r="AD17" s="341">
        <v>29</v>
      </c>
      <c r="AE17" s="343">
        <v>30</v>
      </c>
      <c r="AF17" s="344">
        <v>31</v>
      </c>
      <c r="AG17" s="341">
        <v>32</v>
      </c>
      <c r="AH17" s="341">
        <v>33</v>
      </c>
      <c r="AI17" s="342">
        <v>34</v>
      </c>
      <c r="AJ17" s="340">
        <v>35</v>
      </c>
      <c r="AK17" s="341">
        <v>36</v>
      </c>
      <c r="AL17" s="341">
        <v>37</v>
      </c>
      <c r="AM17" s="341">
        <v>38</v>
      </c>
      <c r="AN17" s="343">
        <v>39</v>
      </c>
      <c r="AO17" s="344">
        <v>40</v>
      </c>
      <c r="AP17" s="341">
        <v>41</v>
      </c>
      <c r="AQ17" s="341">
        <v>42</v>
      </c>
      <c r="AR17" s="342">
        <v>43</v>
      </c>
      <c r="AS17" s="340">
        <v>44</v>
      </c>
      <c r="AT17" s="341">
        <v>45</v>
      </c>
      <c r="AU17" s="341">
        <v>46</v>
      </c>
      <c r="AV17" s="343">
        <v>47</v>
      </c>
      <c r="AW17" s="344">
        <v>48</v>
      </c>
      <c r="AX17" s="341">
        <v>49</v>
      </c>
      <c r="AY17" s="341">
        <v>50</v>
      </c>
      <c r="AZ17" s="341">
        <v>51</v>
      </c>
      <c r="BA17" s="343">
        <v>52</v>
      </c>
      <c r="BB17" s="335"/>
    </row>
    <row r="18" spans="1:54" s="16" customFormat="1" ht="15.75" customHeight="1">
      <c r="A18" s="345">
        <v>1</v>
      </c>
      <c r="B18" s="346" t="s">
        <v>64</v>
      </c>
      <c r="C18" s="347" t="s">
        <v>64</v>
      </c>
      <c r="D18" s="348" t="s">
        <v>64</v>
      </c>
      <c r="E18" s="349" t="s">
        <v>64</v>
      </c>
      <c r="F18" s="346" t="s">
        <v>64</v>
      </c>
      <c r="G18" s="347" t="s">
        <v>64</v>
      </c>
      <c r="H18" s="347" t="s">
        <v>64</v>
      </c>
      <c r="I18" s="350" t="s">
        <v>64</v>
      </c>
      <c r="J18" s="351" t="s">
        <v>64</v>
      </c>
      <c r="K18" s="352" t="s">
        <v>64</v>
      </c>
      <c r="L18" s="352" t="s">
        <v>64</v>
      </c>
      <c r="M18" s="353" t="s">
        <v>64</v>
      </c>
      <c r="N18" s="348" t="s">
        <v>64</v>
      </c>
      <c r="O18" s="352" t="s">
        <v>64</v>
      </c>
      <c r="P18" s="352" t="s">
        <v>64</v>
      </c>
      <c r="Q18" s="352" t="s">
        <v>13</v>
      </c>
      <c r="R18" s="349" t="s">
        <v>65</v>
      </c>
      <c r="S18" s="351" t="s">
        <v>66</v>
      </c>
      <c r="T18" s="352" t="s">
        <v>64</v>
      </c>
      <c r="U18" s="352" t="s">
        <v>64</v>
      </c>
      <c r="V18" s="352" t="s">
        <v>64</v>
      </c>
      <c r="W18" s="349" t="s">
        <v>64</v>
      </c>
      <c r="X18" s="346" t="s">
        <v>64</v>
      </c>
      <c r="Y18" s="347" t="s">
        <v>64</v>
      </c>
      <c r="Z18" s="347" t="s">
        <v>64</v>
      </c>
      <c r="AA18" s="350" t="s">
        <v>64</v>
      </c>
      <c r="AB18" s="348" t="s">
        <v>64</v>
      </c>
      <c r="AC18" s="352" t="s">
        <v>66</v>
      </c>
      <c r="AD18" s="352" t="s">
        <v>66</v>
      </c>
      <c r="AE18" s="349" t="s">
        <v>66</v>
      </c>
      <c r="AF18" s="346" t="s">
        <v>66</v>
      </c>
      <c r="AG18" s="347" t="s">
        <v>64</v>
      </c>
      <c r="AH18" s="347" t="s">
        <v>64</v>
      </c>
      <c r="AI18" s="350" t="s">
        <v>64</v>
      </c>
      <c r="AJ18" s="348" t="s">
        <v>64</v>
      </c>
      <c r="AK18" s="352" t="s">
        <v>64</v>
      </c>
      <c r="AL18" s="352" t="s">
        <v>64</v>
      </c>
      <c r="AM18" s="352" t="s">
        <v>64</v>
      </c>
      <c r="AN18" s="349" t="s">
        <v>64</v>
      </c>
      <c r="AO18" s="346" t="s">
        <v>64</v>
      </c>
      <c r="AP18" s="347" t="s">
        <v>13</v>
      </c>
      <c r="AQ18" s="347" t="s">
        <v>13</v>
      </c>
      <c r="AR18" s="354" t="s">
        <v>65</v>
      </c>
      <c r="AS18" s="351" t="s">
        <v>55</v>
      </c>
      <c r="AT18" s="352" t="s">
        <v>55</v>
      </c>
      <c r="AU18" s="352" t="s">
        <v>55</v>
      </c>
      <c r="AV18" s="353" t="s">
        <v>55</v>
      </c>
      <c r="AW18" s="348" t="s">
        <v>55</v>
      </c>
      <c r="AX18" s="352" t="s">
        <v>55</v>
      </c>
      <c r="AY18" s="352" t="s">
        <v>55</v>
      </c>
      <c r="AZ18" s="352" t="s">
        <v>55</v>
      </c>
      <c r="BA18" s="353" t="s">
        <v>55</v>
      </c>
      <c r="BB18" s="335"/>
    </row>
    <row r="19" spans="1:54" s="16" customFormat="1" ht="18.75" customHeight="1">
      <c r="A19" s="355">
        <v>2</v>
      </c>
      <c r="B19" s="351" t="s">
        <v>64</v>
      </c>
      <c r="C19" s="352" t="s">
        <v>64</v>
      </c>
      <c r="D19" s="117" t="s">
        <v>64</v>
      </c>
      <c r="E19" s="121" t="s">
        <v>64</v>
      </c>
      <c r="F19" s="356" t="s">
        <v>64</v>
      </c>
      <c r="G19" s="117" t="s">
        <v>64</v>
      </c>
      <c r="H19" s="117" t="s">
        <v>64</v>
      </c>
      <c r="I19" s="357" t="s">
        <v>64</v>
      </c>
      <c r="J19" s="356" t="s">
        <v>64</v>
      </c>
      <c r="K19" s="117" t="s">
        <v>64</v>
      </c>
      <c r="L19" s="117" t="s">
        <v>64</v>
      </c>
      <c r="M19" s="357" t="s">
        <v>64</v>
      </c>
      <c r="N19" s="358" t="s">
        <v>64</v>
      </c>
      <c r="O19" s="117" t="s">
        <v>64</v>
      </c>
      <c r="P19" s="117" t="s">
        <v>64</v>
      </c>
      <c r="Q19" s="117" t="s">
        <v>13</v>
      </c>
      <c r="R19" s="121" t="s">
        <v>65</v>
      </c>
      <c r="S19" s="51" t="s">
        <v>66</v>
      </c>
      <c r="T19" s="352" t="s">
        <v>64</v>
      </c>
      <c r="U19" s="352" t="s">
        <v>64</v>
      </c>
      <c r="V19" s="352" t="s">
        <v>64</v>
      </c>
      <c r="W19" s="349" t="s">
        <v>64</v>
      </c>
      <c r="X19" s="351" t="s">
        <v>64</v>
      </c>
      <c r="Y19" s="352" t="s">
        <v>64</v>
      </c>
      <c r="Z19" s="352" t="s">
        <v>64</v>
      </c>
      <c r="AA19" s="353" t="s">
        <v>64</v>
      </c>
      <c r="AB19" s="348" t="s">
        <v>64</v>
      </c>
      <c r="AC19" s="52" t="s">
        <v>66</v>
      </c>
      <c r="AD19" s="52" t="s">
        <v>66</v>
      </c>
      <c r="AE19" s="60" t="s">
        <v>66</v>
      </c>
      <c r="AF19" s="51" t="s">
        <v>66</v>
      </c>
      <c r="AG19" s="52" t="s">
        <v>64</v>
      </c>
      <c r="AH19" s="52" t="s">
        <v>64</v>
      </c>
      <c r="AI19" s="53" t="s">
        <v>64</v>
      </c>
      <c r="AJ19" s="54" t="s">
        <v>64</v>
      </c>
      <c r="AK19" s="52" t="s">
        <v>64</v>
      </c>
      <c r="AL19" s="52" t="s">
        <v>64</v>
      </c>
      <c r="AM19" s="52" t="s">
        <v>64</v>
      </c>
      <c r="AN19" s="60" t="s">
        <v>64</v>
      </c>
      <c r="AO19" s="51" t="s">
        <v>64</v>
      </c>
      <c r="AP19" s="52" t="s">
        <v>13</v>
      </c>
      <c r="AQ19" s="52" t="s">
        <v>13</v>
      </c>
      <c r="AR19" s="53" t="s">
        <v>65</v>
      </c>
      <c r="AS19" s="51" t="s">
        <v>55</v>
      </c>
      <c r="AT19" s="52" t="s">
        <v>55</v>
      </c>
      <c r="AU19" s="52" t="s">
        <v>55</v>
      </c>
      <c r="AV19" s="53" t="s">
        <v>55</v>
      </c>
      <c r="AW19" s="54" t="s">
        <v>55</v>
      </c>
      <c r="AX19" s="52" t="s">
        <v>55</v>
      </c>
      <c r="AY19" s="52" t="s">
        <v>55</v>
      </c>
      <c r="AZ19" s="52" t="s">
        <v>55</v>
      </c>
      <c r="BA19" s="53" t="s">
        <v>55</v>
      </c>
      <c r="BB19" s="335"/>
    </row>
    <row r="20" spans="1:54" s="16" customFormat="1" ht="18.75" customHeight="1">
      <c r="A20" s="359">
        <v>3</v>
      </c>
      <c r="B20" s="351" t="s">
        <v>67</v>
      </c>
      <c r="C20" s="352" t="s">
        <v>67</v>
      </c>
      <c r="D20" s="352" t="s">
        <v>67</v>
      </c>
      <c r="E20" s="349" t="s">
        <v>67</v>
      </c>
      <c r="F20" s="356" t="s">
        <v>67</v>
      </c>
      <c r="G20" s="117" t="s">
        <v>67</v>
      </c>
      <c r="H20" s="117" t="s">
        <v>67</v>
      </c>
      <c r="I20" s="357" t="s">
        <v>67</v>
      </c>
      <c r="J20" s="351" t="s">
        <v>67</v>
      </c>
      <c r="K20" s="352" t="s">
        <v>67</v>
      </c>
      <c r="L20" s="352" t="s">
        <v>67</v>
      </c>
      <c r="M20" s="353" t="s">
        <v>67</v>
      </c>
      <c r="N20" s="348" t="s">
        <v>67</v>
      </c>
      <c r="O20" s="352" t="s">
        <v>67</v>
      </c>
      <c r="P20" s="352" t="s">
        <v>67</v>
      </c>
      <c r="Q20" s="352" t="s">
        <v>66</v>
      </c>
      <c r="R20" s="349" t="s">
        <v>65</v>
      </c>
      <c r="S20" s="47" t="s">
        <v>67</v>
      </c>
      <c r="T20" s="48" t="s">
        <v>67</v>
      </c>
      <c r="U20" s="48" t="s">
        <v>67</v>
      </c>
      <c r="V20" s="48" t="s">
        <v>67</v>
      </c>
      <c r="W20" s="59" t="s">
        <v>67</v>
      </c>
      <c r="X20" s="47" t="s">
        <v>67</v>
      </c>
      <c r="Y20" s="48" t="s">
        <v>67</v>
      </c>
      <c r="Z20" s="48" t="s">
        <v>67</v>
      </c>
      <c r="AA20" s="49" t="s">
        <v>67</v>
      </c>
      <c r="AB20" s="50" t="s">
        <v>67</v>
      </c>
      <c r="AC20" s="48" t="s">
        <v>67</v>
      </c>
      <c r="AD20" s="48" t="s">
        <v>67</v>
      </c>
      <c r="AE20" s="59" t="s">
        <v>67</v>
      </c>
      <c r="AF20" s="47" t="s">
        <v>67</v>
      </c>
      <c r="AG20" s="48" t="s">
        <v>67</v>
      </c>
      <c r="AH20" s="48" t="s">
        <v>67</v>
      </c>
      <c r="AI20" s="49" t="s">
        <v>67</v>
      </c>
      <c r="AJ20" s="50" t="s">
        <v>67</v>
      </c>
      <c r="AK20" s="48" t="s">
        <v>67</v>
      </c>
      <c r="AL20" s="48" t="s">
        <v>67</v>
      </c>
      <c r="AM20" s="48" t="s">
        <v>67</v>
      </c>
      <c r="AN20" s="59" t="s">
        <v>67</v>
      </c>
      <c r="AO20" s="47" t="s">
        <v>67</v>
      </c>
      <c r="AP20" s="48" t="s">
        <v>66</v>
      </c>
      <c r="AQ20" s="48" t="s">
        <v>66</v>
      </c>
      <c r="AR20" s="49" t="s">
        <v>65</v>
      </c>
      <c r="AS20" s="47" t="s">
        <v>55</v>
      </c>
      <c r="AT20" s="48" t="s">
        <v>55</v>
      </c>
      <c r="AU20" s="48" t="s">
        <v>55</v>
      </c>
      <c r="AV20" s="49" t="s">
        <v>55</v>
      </c>
      <c r="AW20" s="50" t="s">
        <v>55</v>
      </c>
      <c r="AX20" s="48" t="s">
        <v>55</v>
      </c>
      <c r="AY20" s="48" t="s">
        <v>55</v>
      </c>
      <c r="AZ20" s="48" t="s">
        <v>55</v>
      </c>
      <c r="BA20" s="49" t="s">
        <v>55</v>
      </c>
      <c r="BB20" s="335"/>
    </row>
    <row r="21" spans="1:55" s="16" customFormat="1" ht="18.75" customHeight="1" thickBot="1">
      <c r="A21" s="360">
        <v>4</v>
      </c>
      <c r="B21" s="55" t="s">
        <v>66</v>
      </c>
      <c r="C21" s="56" t="s">
        <v>66</v>
      </c>
      <c r="D21" s="56" t="s">
        <v>66</v>
      </c>
      <c r="E21" s="361" t="s">
        <v>66</v>
      </c>
      <c r="F21" s="55" t="s">
        <v>66</v>
      </c>
      <c r="G21" s="56" t="s">
        <v>66</v>
      </c>
      <c r="H21" s="56" t="s">
        <v>66</v>
      </c>
      <c r="I21" s="57" t="s">
        <v>66</v>
      </c>
      <c r="J21" s="55" t="s">
        <v>66</v>
      </c>
      <c r="K21" s="56" t="s">
        <v>66</v>
      </c>
      <c r="L21" s="56" t="s">
        <v>66</v>
      </c>
      <c r="M21" s="57" t="s">
        <v>66</v>
      </c>
      <c r="N21" s="58" t="s">
        <v>66</v>
      </c>
      <c r="O21" s="56" t="s">
        <v>66</v>
      </c>
      <c r="P21" s="56" t="s">
        <v>66</v>
      </c>
      <c r="Q21" s="56" t="s">
        <v>66</v>
      </c>
      <c r="R21" s="361" t="s">
        <v>65</v>
      </c>
      <c r="S21" s="61" t="s">
        <v>55</v>
      </c>
      <c r="T21" s="62" t="s">
        <v>55</v>
      </c>
      <c r="U21" s="62" t="s">
        <v>55</v>
      </c>
      <c r="V21" s="62" t="s">
        <v>55</v>
      </c>
      <c r="W21" s="65" t="s">
        <v>55</v>
      </c>
      <c r="X21" s="61" t="s">
        <v>66</v>
      </c>
      <c r="Y21" s="62" t="s">
        <v>66</v>
      </c>
      <c r="Z21" s="62" t="s">
        <v>66</v>
      </c>
      <c r="AA21" s="63" t="s">
        <v>66</v>
      </c>
      <c r="AB21" s="64" t="s">
        <v>66</v>
      </c>
      <c r="AC21" s="62" t="s">
        <v>66</v>
      </c>
      <c r="AD21" s="62" t="s">
        <v>66</v>
      </c>
      <c r="AE21" s="65" t="s">
        <v>66</v>
      </c>
      <c r="AF21" s="61" t="s">
        <v>66</v>
      </c>
      <c r="AG21" s="62" t="s">
        <v>66</v>
      </c>
      <c r="AH21" s="62" t="s">
        <v>66</v>
      </c>
      <c r="AI21" s="63" t="s">
        <v>66</v>
      </c>
      <c r="AJ21" s="64" t="s">
        <v>66</v>
      </c>
      <c r="AK21" s="62" t="s">
        <v>66</v>
      </c>
      <c r="AL21" s="62" t="s">
        <v>66</v>
      </c>
      <c r="AM21" s="62" t="s">
        <v>66</v>
      </c>
      <c r="AN21" s="65" t="s">
        <v>66</v>
      </c>
      <c r="AO21" s="61" t="s">
        <v>66</v>
      </c>
      <c r="AP21" s="62" t="s">
        <v>66</v>
      </c>
      <c r="AQ21" s="62" t="s">
        <v>66</v>
      </c>
      <c r="AR21" s="63" t="s">
        <v>65</v>
      </c>
      <c r="AS21" s="61" t="s">
        <v>55</v>
      </c>
      <c r="AT21" s="62" t="s">
        <v>55</v>
      </c>
      <c r="AU21" s="62" t="s">
        <v>55</v>
      </c>
      <c r="AV21" s="63" t="s">
        <v>55</v>
      </c>
      <c r="AW21" s="64" t="s">
        <v>55</v>
      </c>
      <c r="AX21" s="62" t="s">
        <v>66</v>
      </c>
      <c r="AY21" s="62" t="s">
        <v>66</v>
      </c>
      <c r="AZ21" s="62" t="s">
        <v>66</v>
      </c>
      <c r="BA21" s="63" t="s">
        <v>68</v>
      </c>
      <c r="BB21" s="335"/>
      <c r="BC21" s="33"/>
    </row>
    <row r="22" spans="1:55" s="16" customFormat="1" ht="27" customHeight="1">
      <c r="A22" s="482" t="s">
        <v>138</v>
      </c>
      <c r="B22" s="482"/>
      <c r="C22" s="482"/>
      <c r="D22" s="482"/>
      <c r="E22" s="482"/>
      <c r="F22" s="482"/>
      <c r="G22" s="482"/>
      <c r="H22" s="482"/>
      <c r="I22" s="482"/>
      <c r="J22" s="482"/>
      <c r="K22" s="482"/>
      <c r="L22" s="482"/>
      <c r="M22" s="482"/>
      <c r="N22" s="482"/>
      <c r="O22" s="482"/>
      <c r="P22" s="482"/>
      <c r="Q22" s="482"/>
      <c r="R22" s="482"/>
      <c r="S22" s="482"/>
      <c r="T22" s="482"/>
      <c r="U22" s="482"/>
      <c r="V22" s="482"/>
      <c r="W22" s="482"/>
      <c r="X22" s="482"/>
      <c r="Y22" s="482"/>
      <c r="Z22" s="482"/>
      <c r="AA22" s="482"/>
      <c r="AB22" s="482"/>
      <c r="AC22" s="482"/>
      <c r="AD22" s="482"/>
      <c r="AE22" s="482"/>
      <c r="AF22" s="482"/>
      <c r="AG22" s="482"/>
      <c r="AH22" s="482"/>
      <c r="AI22" s="482"/>
      <c r="AJ22" s="482"/>
      <c r="AK22" s="482"/>
      <c r="AL22" s="482"/>
      <c r="AM22" s="482"/>
      <c r="AN22" s="482"/>
      <c r="AO22" s="482"/>
      <c r="AP22" s="482"/>
      <c r="AQ22" s="482"/>
      <c r="AR22" s="482"/>
      <c r="AS22" s="482"/>
      <c r="AT22" s="482"/>
      <c r="AU22" s="482"/>
      <c r="AV22" s="482"/>
      <c r="AW22" s="482"/>
      <c r="AX22" s="482"/>
      <c r="AY22" s="482"/>
      <c r="AZ22" s="482"/>
      <c r="BA22" s="482"/>
      <c r="BB22" s="335"/>
      <c r="BC22" s="33"/>
    </row>
    <row r="23" spans="1:54" s="16" customFormat="1" ht="35.25" customHeight="1">
      <c r="A23" s="483" t="s">
        <v>139</v>
      </c>
      <c r="B23" s="483"/>
      <c r="C23" s="483"/>
      <c r="D23" s="483"/>
      <c r="E23" s="483"/>
      <c r="F23" s="483"/>
      <c r="G23" s="483"/>
      <c r="H23" s="483"/>
      <c r="I23" s="483"/>
      <c r="J23" s="483"/>
      <c r="K23" s="483"/>
      <c r="L23" s="483"/>
      <c r="M23" s="483"/>
      <c r="N23" s="483"/>
      <c r="O23" s="483"/>
      <c r="P23" s="483"/>
      <c r="Q23" s="483"/>
      <c r="R23" s="483"/>
      <c r="S23" s="483"/>
      <c r="T23" s="483"/>
      <c r="U23" s="483"/>
      <c r="V23" s="483"/>
      <c r="W23" s="483"/>
      <c r="X23" s="483"/>
      <c r="Y23" s="483"/>
      <c r="Z23" s="483"/>
      <c r="AA23" s="483"/>
      <c r="AB23" s="483"/>
      <c r="AC23" s="483"/>
      <c r="AD23" s="483"/>
      <c r="AE23" s="483"/>
      <c r="AF23" s="483"/>
      <c r="AG23" s="483"/>
      <c r="AH23" s="483"/>
      <c r="AI23" s="483"/>
      <c r="AJ23" s="483"/>
      <c r="AK23" s="483"/>
      <c r="AL23" s="483"/>
      <c r="AM23" s="483"/>
      <c r="AN23" s="483"/>
      <c r="AO23" s="483"/>
      <c r="AP23" s="483"/>
      <c r="AQ23" s="483"/>
      <c r="AR23" s="483"/>
      <c r="AS23" s="483"/>
      <c r="AT23" s="483"/>
      <c r="AU23" s="483"/>
      <c r="AV23" s="483"/>
      <c r="AW23" s="483"/>
      <c r="AX23" s="483"/>
      <c r="AY23" s="483"/>
      <c r="AZ23" s="483"/>
      <c r="BA23" s="483"/>
      <c r="BB23" s="335"/>
    </row>
    <row r="24" spans="1:54" s="16" customFormat="1" ht="15.75" customHeight="1">
      <c r="A24" s="21"/>
      <c r="B24" s="21"/>
      <c r="C24" s="21"/>
      <c r="D24" s="21"/>
      <c r="E24" s="21"/>
      <c r="F24" s="21"/>
      <c r="G24" s="21"/>
      <c r="H24" s="21"/>
      <c r="I24" s="21"/>
      <c r="J24" s="362"/>
      <c r="K24" s="362"/>
      <c r="L24" s="362"/>
      <c r="M24" s="362"/>
      <c r="N24" s="362"/>
      <c r="O24" s="362"/>
      <c r="P24" s="362"/>
      <c r="Q24" s="362"/>
      <c r="R24" s="362"/>
      <c r="S24" s="362"/>
      <c r="T24" s="362"/>
      <c r="U24" s="362"/>
      <c r="V24" s="362"/>
      <c r="W24" s="362"/>
      <c r="X24" s="362"/>
      <c r="Y24" s="362"/>
      <c r="Z24" s="362"/>
      <c r="AA24" s="362"/>
      <c r="AB24" s="362"/>
      <c r="AC24" s="362"/>
      <c r="AD24" s="362"/>
      <c r="AE24" s="362"/>
      <c r="AF24" s="362"/>
      <c r="AG24" s="362"/>
      <c r="AH24" s="362"/>
      <c r="AI24" s="362"/>
      <c r="AJ24" s="362"/>
      <c r="AK24" s="362"/>
      <c r="AL24" s="362"/>
      <c r="AM24" s="362"/>
      <c r="AN24" s="362"/>
      <c r="AO24" s="362"/>
      <c r="AP24" s="362"/>
      <c r="AQ24" s="362"/>
      <c r="AR24" s="362"/>
      <c r="AS24" s="362"/>
      <c r="AT24" s="362"/>
      <c r="AU24" s="362"/>
      <c r="AV24" s="333"/>
      <c r="AW24" s="333"/>
      <c r="AX24" s="333"/>
      <c r="AY24" s="333"/>
      <c r="AZ24" s="333"/>
      <c r="BA24" s="33"/>
      <c r="BB24" s="335"/>
    </row>
    <row r="25" spans="1:54" s="16" customFormat="1" ht="23.25" customHeight="1">
      <c r="A25" s="456" t="s">
        <v>140</v>
      </c>
      <c r="B25" s="456"/>
      <c r="C25" s="456"/>
      <c r="D25" s="456"/>
      <c r="E25" s="456"/>
      <c r="F25" s="456"/>
      <c r="G25" s="456"/>
      <c r="H25" s="456"/>
      <c r="I25" s="456"/>
      <c r="J25" s="456"/>
      <c r="K25" s="456"/>
      <c r="L25" s="456"/>
      <c r="M25" s="456"/>
      <c r="N25" s="456"/>
      <c r="O25" s="456"/>
      <c r="P25" s="456"/>
      <c r="Q25" s="456"/>
      <c r="R25" s="456"/>
      <c r="S25" s="456"/>
      <c r="T25" s="456"/>
      <c r="U25" s="456"/>
      <c r="V25" s="456"/>
      <c r="W25" s="456"/>
      <c r="X25" s="456"/>
      <c r="Y25" s="456"/>
      <c r="Z25" s="456"/>
      <c r="AA25" s="33"/>
      <c r="AB25" s="456" t="s">
        <v>141</v>
      </c>
      <c r="AC25" s="456"/>
      <c r="AD25" s="456"/>
      <c r="AE25" s="456"/>
      <c r="AF25" s="456"/>
      <c r="AG25" s="456"/>
      <c r="AH25" s="456"/>
      <c r="AI25" s="456"/>
      <c r="AJ25" s="456"/>
      <c r="AK25" s="456"/>
      <c r="AL25" s="363"/>
      <c r="AM25" s="456" t="s">
        <v>142</v>
      </c>
      <c r="AN25" s="456"/>
      <c r="AO25" s="456"/>
      <c r="AP25" s="456"/>
      <c r="AQ25" s="456"/>
      <c r="AR25" s="456"/>
      <c r="AS25" s="456"/>
      <c r="AT25" s="456"/>
      <c r="AU25" s="456"/>
      <c r="AV25" s="456"/>
      <c r="AW25" s="456"/>
      <c r="AX25" s="456"/>
      <c r="AY25" s="456"/>
      <c r="AZ25" s="456"/>
      <c r="BA25" s="456"/>
      <c r="BB25" s="335"/>
    </row>
    <row r="26" spans="1:54" s="16" customFormat="1" ht="15.75" customHeight="1" thickBot="1">
      <c r="A26" s="336"/>
      <c r="B26" s="336"/>
      <c r="C26" s="336"/>
      <c r="D26" s="336"/>
      <c r="E26" s="336"/>
      <c r="F26" s="336"/>
      <c r="G26" s="336"/>
      <c r="H26" s="336"/>
      <c r="I26" s="336"/>
      <c r="J26" s="336"/>
      <c r="K26" s="336"/>
      <c r="L26" s="336"/>
      <c r="M26" s="336"/>
      <c r="N26" s="336"/>
      <c r="O26" s="336"/>
      <c r="P26" s="336"/>
      <c r="Q26" s="336"/>
      <c r="R26" s="336"/>
      <c r="S26" s="336"/>
      <c r="T26" s="336"/>
      <c r="U26" s="336"/>
      <c r="V26" s="336"/>
      <c r="W26" s="336"/>
      <c r="X26" s="336"/>
      <c r="Y26" s="336"/>
      <c r="Z26" s="363"/>
      <c r="AA26" s="336"/>
      <c r="AB26" s="336"/>
      <c r="AC26" s="336"/>
      <c r="AD26" s="336"/>
      <c r="AE26" s="336"/>
      <c r="AF26" s="336"/>
      <c r="AG26" s="336"/>
      <c r="AH26" s="336"/>
      <c r="AI26" s="336"/>
      <c r="AJ26" s="336"/>
      <c r="AK26" s="336"/>
      <c r="AL26" s="363"/>
      <c r="AM26" s="336"/>
      <c r="AN26" s="336"/>
      <c r="AO26" s="336"/>
      <c r="AP26" s="336"/>
      <c r="AQ26" s="336"/>
      <c r="AR26" s="336"/>
      <c r="AS26" s="336"/>
      <c r="AT26" s="336"/>
      <c r="AU26" s="336"/>
      <c r="AV26" s="336"/>
      <c r="AW26" s="336"/>
      <c r="AX26" s="336"/>
      <c r="AY26" s="336"/>
      <c r="AZ26" s="336"/>
      <c r="BA26" s="336"/>
      <c r="BB26" s="335"/>
    </row>
    <row r="27" spans="1:54" s="16" customFormat="1" ht="15.75" customHeight="1">
      <c r="A27" s="457" t="s">
        <v>1</v>
      </c>
      <c r="B27" s="458"/>
      <c r="C27" s="463" t="s">
        <v>70</v>
      </c>
      <c r="D27" s="458"/>
      <c r="E27" s="458"/>
      <c r="F27" s="458"/>
      <c r="G27" s="464" t="s">
        <v>143</v>
      </c>
      <c r="H27" s="464"/>
      <c r="I27" s="464"/>
      <c r="J27" s="464"/>
      <c r="K27" s="435" t="s">
        <v>144</v>
      </c>
      <c r="L27" s="436"/>
      <c r="M27" s="436"/>
      <c r="N27" s="435" t="s">
        <v>71</v>
      </c>
      <c r="O27" s="436"/>
      <c r="P27" s="436"/>
      <c r="Q27" s="437"/>
      <c r="R27" s="464" t="s">
        <v>145</v>
      </c>
      <c r="S27" s="464"/>
      <c r="T27" s="464"/>
      <c r="U27" s="464" t="s">
        <v>14</v>
      </c>
      <c r="V27" s="464"/>
      <c r="W27" s="464"/>
      <c r="X27" s="435" t="s">
        <v>18</v>
      </c>
      <c r="Y27" s="436"/>
      <c r="Z27" s="441"/>
      <c r="AA27" s="364"/>
      <c r="AB27" s="495" t="s">
        <v>19</v>
      </c>
      <c r="AC27" s="496"/>
      <c r="AD27" s="496"/>
      <c r="AE27" s="497"/>
      <c r="AF27" s="464" t="s">
        <v>56</v>
      </c>
      <c r="AG27" s="504"/>
      <c r="AH27" s="504"/>
      <c r="AI27" s="464" t="s">
        <v>20</v>
      </c>
      <c r="AJ27" s="458"/>
      <c r="AK27" s="470"/>
      <c r="AL27" s="22"/>
      <c r="AM27" s="429" t="s">
        <v>146</v>
      </c>
      <c r="AN27" s="430"/>
      <c r="AO27" s="431"/>
      <c r="AP27" s="435" t="s">
        <v>69</v>
      </c>
      <c r="AQ27" s="436"/>
      <c r="AR27" s="436"/>
      <c r="AS27" s="436"/>
      <c r="AT27" s="436"/>
      <c r="AU27" s="436"/>
      <c r="AV27" s="436"/>
      <c r="AW27" s="437"/>
      <c r="AX27" s="435" t="s">
        <v>56</v>
      </c>
      <c r="AY27" s="436"/>
      <c r="AZ27" s="436"/>
      <c r="BA27" s="441"/>
      <c r="BB27" s="335"/>
    </row>
    <row r="28" spans="1:54" s="16" customFormat="1" ht="36" customHeight="1">
      <c r="A28" s="459"/>
      <c r="B28" s="460"/>
      <c r="C28" s="460"/>
      <c r="D28" s="460"/>
      <c r="E28" s="460"/>
      <c r="F28" s="460"/>
      <c r="G28" s="465"/>
      <c r="H28" s="465"/>
      <c r="I28" s="465"/>
      <c r="J28" s="465"/>
      <c r="K28" s="438"/>
      <c r="L28" s="439"/>
      <c r="M28" s="439"/>
      <c r="N28" s="438"/>
      <c r="O28" s="439"/>
      <c r="P28" s="439"/>
      <c r="Q28" s="440"/>
      <c r="R28" s="465"/>
      <c r="S28" s="465"/>
      <c r="T28" s="465"/>
      <c r="U28" s="465"/>
      <c r="V28" s="465"/>
      <c r="W28" s="465"/>
      <c r="X28" s="438"/>
      <c r="Y28" s="439"/>
      <c r="Z28" s="442"/>
      <c r="AA28" s="365"/>
      <c r="AB28" s="498"/>
      <c r="AC28" s="499"/>
      <c r="AD28" s="499"/>
      <c r="AE28" s="500"/>
      <c r="AF28" s="505"/>
      <c r="AG28" s="505"/>
      <c r="AH28" s="505"/>
      <c r="AI28" s="460"/>
      <c r="AJ28" s="460"/>
      <c r="AK28" s="471"/>
      <c r="AL28" s="366"/>
      <c r="AM28" s="432"/>
      <c r="AN28" s="433"/>
      <c r="AO28" s="434"/>
      <c r="AP28" s="438"/>
      <c r="AQ28" s="439"/>
      <c r="AR28" s="439"/>
      <c r="AS28" s="439"/>
      <c r="AT28" s="439"/>
      <c r="AU28" s="439"/>
      <c r="AV28" s="439"/>
      <c r="AW28" s="440"/>
      <c r="AX28" s="438"/>
      <c r="AY28" s="439"/>
      <c r="AZ28" s="439"/>
      <c r="BA28" s="442"/>
      <c r="BB28" s="335"/>
    </row>
    <row r="29" spans="1:54" s="16" customFormat="1" ht="33" customHeight="1" thickBot="1">
      <c r="A29" s="461"/>
      <c r="B29" s="462"/>
      <c r="C29" s="462"/>
      <c r="D29" s="462"/>
      <c r="E29" s="462"/>
      <c r="F29" s="462"/>
      <c r="G29" s="466"/>
      <c r="H29" s="466"/>
      <c r="I29" s="466"/>
      <c r="J29" s="466"/>
      <c r="K29" s="467"/>
      <c r="L29" s="468"/>
      <c r="M29" s="468"/>
      <c r="N29" s="467"/>
      <c r="O29" s="468"/>
      <c r="P29" s="468"/>
      <c r="Q29" s="469"/>
      <c r="R29" s="466"/>
      <c r="S29" s="466"/>
      <c r="T29" s="466"/>
      <c r="U29" s="466"/>
      <c r="V29" s="466"/>
      <c r="W29" s="466"/>
      <c r="X29" s="467"/>
      <c r="Y29" s="468"/>
      <c r="Z29" s="494"/>
      <c r="AA29" s="367"/>
      <c r="AB29" s="501"/>
      <c r="AC29" s="502"/>
      <c r="AD29" s="502"/>
      <c r="AE29" s="503"/>
      <c r="AF29" s="472"/>
      <c r="AG29" s="472"/>
      <c r="AH29" s="472"/>
      <c r="AI29" s="472"/>
      <c r="AJ29" s="472"/>
      <c r="AK29" s="473"/>
      <c r="AL29" s="366"/>
      <c r="AM29" s="432"/>
      <c r="AN29" s="433"/>
      <c r="AO29" s="434"/>
      <c r="AP29" s="438"/>
      <c r="AQ29" s="439"/>
      <c r="AR29" s="439"/>
      <c r="AS29" s="439"/>
      <c r="AT29" s="439"/>
      <c r="AU29" s="439"/>
      <c r="AV29" s="439"/>
      <c r="AW29" s="440"/>
      <c r="AX29" s="438"/>
      <c r="AY29" s="439"/>
      <c r="AZ29" s="439"/>
      <c r="BA29" s="442"/>
      <c r="BB29" s="335"/>
    </row>
    <row r="30" spans="1:54" s="16" customFormat="1" ht="21" customHeight="1">
      <c r="A30" s="509">
        <v>1</v>
      </c>
      <c r="B30" s="510"/>
      <c r="C30" s="511">
        <v>33</v>
      </c>
      <c r="D30" s="511"/>
      <c r="E30" s="511"/>
      <c r="F30" s="511"/>
      <c r="G30" s="443">
        <v>5</v>
      </c>
      <c r="H30" s="444"/>
      <c r="I30" s="444"/>
      <c r="J30" s="445"/>
      <c r="K30" s="443">
        <v>5</v>
      </c>
      <c r="L30" s="444"/>
      <c r="M30" s="445"/>
      <c r="N30" s="443"/>
      <c r="O30" s="444"/>
      <c r="P30" s="444"/>
      <c r="Q30" s="445"/>
      <c r="R30" s="443"/>
      <c r="S30" s="444"/>
      <c r="T30" s="445"/>
      <c r="U30" s="443">
        <v>9</v>
      </c>
      <c r="V30" s="444"/>
      <c r="W30" s="445"/>
      <c r="X30" s="443">
        <f>C30+G30+K30+N30+R30+U30</f>
        <v>52</v>
      </c>
      <c r="Y30" s="444"/>
      <c r="Z30" s="446"/>
      <c r="AA30" s="368"/>
      <c r="AB30" s="447" t="s">
        <v>53</v>
      </c>
      <c r="AC30" s="448"/>
      <c r="AD30" s="448"/>
      <c r="AE30" s="449"/>
      <c r="AF30" s="391" t="s">
        <v>147</v>
      </c>
      <c r="AG30" s="391"/>
      <c r="AH30" s="391"/>
      <c r="AI30" s="394">
        <v>38</v>
      </c>
      <c r="AJ30" s="395"/>
      <c r="AK30" s="396"/>
      <c r="AL30" s="366"/>
      <c r="AM30" s="401">
        <v>1</v>
      </c>
      <c r="AN30" s="402"/>
      <c r="AO30" s="403"/>
      <c r="AP30" s="407" t="s">
        <v>72</v>
      </c>
      <c r="AQ30" s="408"/>
      <c r="AR30" s="408"/>
      <c r="AS30" s="408"/>
      <c r="AT30" s="408"/>
      <c r="AU30" s="408"/>
      <c r="AV30" s="408"/>
      <c r="AW30" s="409"/>
      <c r="AX30" s="407">
        <v>7</v>
      </c>
      <c r="AY30" s="408"/>
      <c r="AZ30" s="408"/>
      <c r="BA30" s="413"/>
      <c r="BB30" s="335"/>
    </row>
    <row r="31" spans="1:54" s="16" customFormat="1" ht="21" customHeight="1">
      <c r="A31" s="512">
        <v>2</v>
      </c>
      <c r="B31" s="513"/>
      <c r="C31" s="514">
        <v>33</v>
      </c>
      <c r="D31" s="513"/>
      <c r="E31" s="513"/>
      <c r="F31" s="513"/>
      <c r="G31" s="387">
        <v>5</v>
      </c>
      <c r="H31" s="388"/>
      <c r="I31" s="388"/>
      <c r="J31" s="389"/>
      <c r="K31" s="387">
        <v>5</v>
      </c>
      <c r="L31" s="388"/>
      <c r="M31" s="389"/>
      <c r="N31" s="387"/>
      <c r="O31" s="388"/>
      <c r="P31" s="388"/>
      <c r="Q31" s="389"/>
      <c r="R31" s="384"/>
      <c r="S31" s="385"/>
      <c r="T31" s="390"/>
      <c r="U31" s="384">
        <v>9</v>
      </c>
      <c r="V31" s="385"/>
      <c r="W31" s="390"/>
      <c r="X31" s="384">
        <f>C31+G31+K31+N31+R31+U31</f>
        <v>52</v>
      </c>
      <c r="Y31" s="385"/>
      <c r="Z31" s="386"/>
      <c r="AA31" s="368"/>
      <c r="AB31" s="450"/>
      <c r="AC31" s="451"/>
      <c r="AD31" s="451"/>
      <c r="AE31" s="452"/>
      <c r="AF31" s="392"/>
      <c r="AG31" s="392"/>
      <c r="AH31" s="392"/>
      <c r="AI31" s="397"/>
      <c r="AJ31" s="397"/>
      <c r="AK31" s="398"/>
      <c r="AL31" s="23"/>
      <c r="AM31" s="404"/>
      <c r="AN31" s="405"/>
      <c r="AO31" s="406"/>
      <c r="AP31" s="410"/>
      <c r="AQ31" s="411"/>
      <c r="AR31" s="411"/>
      <c r="AS31" s="411"/>
      <c r="AT31" s="411"/>
      <c r="AU31" s="411"/>
      <c r="AV31" s="411"/>
      <c r="AW31" s="412"/>
      <c r="AX31" s="410"/>
      <c r="AY31" s="411"/>
      <c r="AZ31" s="411"/>
      <c r="BA31" s="414"/>
      <c r="BB31" s="335"/>
    </row>
    <row r="32" spans="1:54" s="16" customFormat="1" ht="21" customHeight="1">
      <c r="A32" s="512">
        <v>3</v>
      </c>
      <c r="B32" s="513"/>
      <c r="C32" s="514"/>
      <c r="D32" s="513"/>
      <c r="E32" s="513"/>
      <c r="F32" s="513"/>
      <c r="G32" s="387">
        <v>3</v>
      </c>
      <c r="H32" s="388"/>
      <c r="I32" s="388"/>
      <c r="J32" s="389"/>
      <c r="K32" s="387">
        <v>2</v>
      </c>
      <c r="L32" s="388"/>
      <c r="M32" s="389"/>
      <c r="N32" s="387">
        <v>38</v>
      </c>
      <c r="O32" s="388"/>
      <c r="P32" s="388"/>
      <c r="Q32" s="389"/>
      <c r="R32" s="384"/>
      <c r="S32" s="385"/>
      <c r="T32" s="390"/>
      <c r="U32" s="384">
        <v>9</v>
      </c>
      <c r="V32" s="385"/>
      <c r="W32" s="390"/>
      <c r="X32" s="384">
        <f>C32+G32+K32+N32+R32+U32</f>
        <v>52</v>
      </c>
      <c r="Y32" s="385"/>
      <c r="Z32" s="386"/>
      <c r="AA32" s="368"/>
      <c r="AB32" s="450"/>
      <c r="AC32" s="451"/>
      <c r="AD32" s="451"/>
      <c r="AE32" s="452"/>
      <c r="AF32" s="392"/>
      <c r="AG32" s="392"/>
      <c r="AH32" s="392"/>
      <c r="AI32" s="397"/>
      <c r="AJ32" s="397"/>
      <c r="AK32" s="398"/>
      <c r="AL32" s="369"/>
      <c r="AM32" s="404"/>
      <c r="AN32" s="405"/>
      <c r="AO32" s="406"/>
      <c r="AP32" s="410"/>
      <c r="AQ32" s="411"/>
      <c r="AR32" s="411"/>
      <c r="AS32" s="411"/>
      <c r="AT32" s="411"/>
      <c r="AU32" s="411"/>
      <c r="AV32" s="411"/>
      <c r="AW32" s="412"/>
      <c r="AX32" s="410"/>
      <c r="AY32" s="411"/>
      <c r="AZ32" s="411"/>
      <c r="BA32" s="414"/>
      <c r="BB32" s="335"/>
    </row>
    <row r="33" spans="1:54" s="16" customFormat="1" ht="20.25" customHeight="1">
      <c r="A33" s="512">
        <v>4</v>
      </c>
      <c r="B33" s="513"/>
      <c r="C33" s="514"/>
      <c r="D33" s="513"/>
      <c r="E33" s="513"/>
      <c r="F33" s="513"/>
      <c r="G33" s="387">
        <v>39</v>
      </c>
      <c r="H33" s="388"/>
      <c r="I33" s="388"/>
      <c r="J33" s="389"/>
      <c r="K33" s="387">
        <v>2</v>
      </c>
      <c r="L33" s="388"/>
      <c r="M33" s="389"/>
      <c r="N33" s="387"/>
      <c r="O33" s="388"/>
      <c r="P33" s="388"/>
      <c r="Q33" s="389"/>
      <c r="R33" s="384">
        <v>1</v>
      </c>
      <c r="S33" s="385"/>
      <c r="T33" s="390"/>
      <c r="U33" s="384">
        <v>10</v>
      </c>
      <c r="V33" s="385"/>
      <c r="W33" s="390"/>
      <c r="X33" s="384">
        <f>C33+G33+K33+N33+R33+U33</f>
        <v>52</v>
      </c>
      <c r="Y33" s="385"/>
      <c r="Z33" s="386"/>
      <c r="AA33" s="368"/>
      <c r="AB33" s="450"/>
      <c r="AC33" s="451"/>
      <c r="AD33" s="451"/>
      <c r="AE33" s="452"/>
      <c r="AF33" s="392"/>
      <c r="AG33" s="392"/>
      <c r="AH33" s="392"/>
      <c r="AI33" s="397"/>
      <c r="AJ33" s="397"/>
      <c r="AK33" s="398"/>
      <c r="AL33" s="369"/>
      <c r="AM33" s="415">
        <v>2</v>
      </c>
      <c r="AN33" s="416"/>
      <c r="AO33" s="417"/>
      <c r="AP33" s="421" t="s">
        <v>58</v>
      </c>
      <c r="AQ33" s="422"/>
      <c r="AR33" s="422"/>
      <c r="AS33" s="422"/>
      <c r="AT33" s="422"/>
      <c r="AU33" s="422"/>
      <c r="AV33" s="422"/>
      <c r="AW33" s="423"/>
      <c r="AX33" s="421">
        <v>8</v>
      </c>
      <c r="AY33" s="422"/>
      <c r="AZ33" s="422"/>
      <c r="BA33" s="427"/>
      <c r="BB33" s="335"/>
    </row>
    <row r="34" spans="1:54" s="16" customFormat="1" ht="20.25" customHeight="1" thickBot="1">
      <c r="A34" s="378" t="s">
        <v>18</v>
      </c>
      <c r="B34" s="379"/>
      <c r="C34" s="380">
        <f>C30+C31+C32+C33</f>
        <v>66</v>
      </c>
      <c r="D34" s="379"/>
      <c r="E34" s="379"/>
      <c r="F34" s="379"/>
      <c r="G34" s="381">
        <f>G30+G31+G32+G33</f>
        <v>52</v>
      </c>
      <c r="H34" s="382"/>
      <c r="I34" s="382"/>
      <c r="J34" s="383"/>
      <c r="K34" s="381">
        <f>K30+K31+K32+K33</f>
        <v>14</v>
      </c>
      <c r="L34" s="382"/>
      <c r="M34" s="383"/>
      <c r="N34" s="381">
        <f>N30+N31+N32+N33</f>
        <v>38</v>
      </c>
      <c r="O34" s="382"/>
      <c r="P34" s="382"/>
      <c r="Q34" s="383"/>
      <c r="R34" s="374">
        <f>R30+R31+R32+R33</f>
        <v>1</v>
      </c>
      <c r="S34" s="375"/>
      <c r="T34" s="376"/>
      <c r="U34" s="374">
        <f>U30+U31+U32+U33</f>
        <v>37</v>
      </c>
      <c r="V34" s="375"/>
      <c r="W34" s="376"/>
      <c r="X34" s="374">
        <f>X30+X31+X32+X33</f>
        <v>208</v>
      </c>
      <c r="Y34" s="375"/>
      <c r="Z34" s="377"/>
      <c r="AA34" s="368"/>
      <c r="AB34" s="453"/>
      <c r="AC34" s="454"/>
      <c r="AD34" s="454"/>
      <c r="AE34" s="455"/>
      <c r="AF34" s="393"/>
      <c r="AG34" s="393"/>
      <c r="AH34" s="393"/>
      <c r="AI34" s="399"/>
      <c r="AJ34" s="399"/>
      <c r="AK34" s="400"/>
      <c r="AL34" s="33"/>
      <c r="AM34" s="418"/>
      <c r="AN34" s="419"/>
      <c r="AO34" s="420"/>
      <c r="AP34" s="424"/>
      <c r="AQ34" s="425"/>
      <c r="AR34" s="425"/>
      <c r="AS34" s="425"/>
      <c r="AT34" s="425"/>
      <c r="AU34" s="425"/>
      <c r="AV34" s="425"/>
      <c r="AW34" s="426"/>
      <c r="AX34" s="424"/>
      <c r="AY34" s="425"/>
      <c r="AZ34" s="425"/>
      <c r="BA34" s="428"/>
      <c r="BB34" s="335"/>
    </row>
    <row r="35" s="16" customFormat="1" ht="15.75"/>
    <row r="36" s="16" customFormat="1" ht="15.75"/>
    <row r="37" s="16" customFormat="1" ht="15.75"/>
    <row r="38" s="16" customFormat="1" ht="15.75"/>
    <row r="39" s="16" customFormat="1" ht="15.75"/>
    <row r="40" s="16" customFormat="1" ht="15.75"/>
    <row r="41" s="16" customFormat="1" ht="15.75"/>
    <row r="42" s="16" customFormat="1" ht="15.75"/>
    <row r="43" s="16" customFormat="1" ht="15.75"/>
    <row r="44" s="16" customFormat="1" ht="15.75"/>
    <row r="45" s="16" customFormat="1" ht="15.75"/>
    <row r="46" s="16" customFormat="1" ht="15.75"/>
    <row r="47" s="16" customFormat="1" ht="15.75"/>
    <row r="48" s="16" customFormat="1" ht="15.75"/>
    <row r="49" s="16" customFormat="1" ht="15.75"/>
    <row r="50" s="16" customFormat="1" ht="15.75"/>
    <row r="51" s="16" customFormat="1" ht="15.75"/>
  </sheetData>
  <sheetProtection/>
  <mergeCells count="103">
    <mergeCell ref="G31:J31"/>
    <mergeCell ref="A30:B30"/>
    <mergeCell ref="C30:F30"/>
    <mergeCell ref="A31:B31"/>
    <mergeCell ref="A32:B32"/>
    <mergeCell ref="A33:B33"/>
    <mergeCell ref="C31:F31"/>
    <mergeCell ref="C32:F32"/>
    <mergeCell ref="C33:F33"/>
    <mergeCell ref="U27:W29"/>
    <mergeCell ref="X27:Z29"/>
    <mergeCell ref="AB27:AE29"/>
    <mergeCell ref="AF27:AH29"/>
    <mergeCell ref="A5:O5"/>
    <mergeCell ref="P5:AN5"/>
    <mergeCell ref="A6:O6"/>
    <mergeCell ref="A7:O7"/>
    <mergeCell ref="AO5:BA6"/>
    <mergeCell ref="P7:AN7"/>
    <mergeCell ref="A1:O1"/>
    <mergeCell ref="P1:AN1"/>
    <mergeCell ref="A2:O2"/>
    <mergeCell ref="A3:O3"/>
    <mergeCell ref="P3:AN3"/>
    <mergeCell ref="AO1:BA3"/>
    <mergeCell ref="AO7:BA7"/>
    <mergeCell ref="A4:O4"/>
    <mergeCell ref="P8:AN8"/>
    <mergeCell ref="AO8:BA8"/>
    <mergeCell ref="P9:AN9"/>
    <mergeCell ref="AO9:BA9"/>
    <mergeCell ref="P10:AN10"/>
    <mergeCell ref="P12:AN12"/>
    <mergeCell ref="P11:AN11"/>
    <mergeCell ref="A14:BA14"/>
    <mergeCell ref="A16:A17"/>
    <mergeCell ref="B16:E16"/>
    <mergeCell ref="F16:I16"/>
    <mergeCell ref="J16:M16"/>
    <mergeCell ref="N16:R16"/>
    <mergeCell ref="S16:W16"/>
    <mergeCell ref="X16:AA16"/>
    <mergeCell ref="AB16:AE16"/>
    <mergeCell ref="AF16:AI16"/>
    <mergeCell ref="AJ16:AN16"/>
    <mergeCell ref="AO16:AR16"/>
    <mergeCell ref="AS16:AV16"/>
    <mergeCell ref="AW16:BA16"/>
    <mergeCell ref="A22:BA22"/>
    <mergeCell ref="A23:BA23"/>
    <mergeCell ref="A25:Z25"/>
    <mergeCell ref="AB25:AK25"/>
    <mergeCell ref="AM25:BA25"/>
    <mergeCell ref="A27:B29"/>
    <mergeCell ref="C27:F29"/>
    <mergeCell ref="G27:J29"/>
    <mergeCell ref="K27:M29"/>
    <mergeCell ref="N27:Q29"/>
    <mergeCell ref="R27:T29"/>
    <mergeCell ref="AI27:AK29"/>
    <mergeCell ref="AM27:AO29"/>
    <mergeCell ref="AP27:AW29"/>
    <mergeCell ref="AX27:BA29"/>
    <mergeCell ref="G30:J30"/>
    <mergeCell ref="K30:M30"/>
    <mergeCell ref="N30:Q30"/>
    <mergeCell ref="R30:T30"/>
    <mergeCell ref="U30:W30"/>
    <mergeCell ref="X30:Z30"/>
    <mergeCell ref="AB30:AE34"/>
    <mergeCell ref="AF30:AH34"/>
    <mergeCell ref="AI30:AK34"/>
    <mergeCell ref="AM30:AO32"/>
    <mergeCell ref="AP30:AW32"/>
    <mergeCell ref="AX30:BA32"/>
    <mergeCell ref="AM33:AO34"/>
    <mergeCell ref="AP33:AW34"/>
    <mergeCell ref="AX33:BA34"/>
    <mergeCell ref="K31:M31"/>
    <mergeCell ref="N31:Q31"/>
    <mergeCell ref="R31:T31"/>
    <mergeCell ref="U31:W31"/>
    <mergeCell ref="X31:Z31"/>
    <mergeCell ref="G32:J32"/>
    <mergeCell ref="K32:M32"/>
    <mergeCell ref="N32:Q32"/>
    <mergeCell ref="R32:T32"/>
    <mergeCell ref="U32:W32"/>
    <mergeCell ref="X32:Z32"/>
    <mergeCell ref="G33:J33"/>
    <mergeCell ref="K33:M33"/>
    <mergeCell ref="N33:Q33"/>
    <mergeCell ref="R33:T33"/>
    <mergeCell ref="U33:W33"/>
    <mergeCell ref="X33:Z33"/>
    <mergeCell ref="U34:W34"/>
    <mergeCell ref="X34:Z34"/>
    <mergeCell ref="A34:B34"/>
    <mergeCell ref="C34:F34"/>
    <mergeCell ref="G34:J34"/>
    <mergeCell ref="K34:M34"/>
    <mergeCell ref="N34:Q34"/>
    <mergeCell ref="R34:T34"/>
  </mergeCells>
  <printOptions/>
  <pageMargins left="0.56" right="0.36" top="1" bottom="1" header="0.5" footer="0.5"/>
  <pageSetup fitToHeight="0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0"/>
  <sheetViews>
    <sheetView view="pageBreakPreview" zoomScale="55" zoomScaleNormal="55" zoomScaleSheetLayoutView="55" zoomScalePageLayoutView="0" workbookViewId="0" topLeftCell="A30">
      <selection activeCell="AB62" sqref="AB62"/>
    </sheetView>
  </sheetViews>
  <sheetFormatPr defaultColWidth="9.00390625" defaultRowHeight="12.75"/>
  <cols>
    <col min="1" max="1" width="14.25390625" style="16" bestFit="1" customWidth="1"/>
    <col min="2" max="2" width="58.00390625" style="16" customWidth="1"/>
    <col min="3" max="3" width="6.75390625" style="16" customWidth="1"/>
    <col min="4" max="4" width="7.25390625" style="16" customWidth="1"/>
    <col min="5" max="5" width="7.75390625" style="16" customWidth="1"/>
    <col min="6" max="6" width="6.75390625" style="16" customWidth="1"/>
    <col min="7" max="7" width="7.25390625" style="16" customWidth="1"/>
    <col min="8" max="8" width="14.375" style="16" customWidth="1"/>
    <col min="9" max="9" width="10.375" style="16" customWidth="1"/>
    <col min="10" max="10" width="10.75390625" style="16" customWidth="1"/>
    <col min="11" max="11" width="6.25390625" style="16" customWidth="1"/>
    <col min="12" max="12" width="11.25390625" style="16" customWidth="1"/>
    <col min="13" max="13" width="13.625" style="16" customWidth="1"/>
    <col min="14" max="16" width="0" style="16" hidden="1" customWidth="1"/>
    <col min="17" max="17" width="2.25390625" style="16" hidden="1" customWidth="1"/>
    <col min="18" max="18" width="10.25390625" style="16" customWidth="1"/>
    <col min="19" max="16384" width="9.125" style="16" customWidth="1"/>
  </cols>
  <sheetData>
    <row r="1" spans="1:25" ht="15.75">
      <c r="A1" s="546" t="s">
        <v>161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7"/>
      <c r="P1" s="547"/>
      <c r="Q1" s="548"/>
      <c r="R1" s="549"/>
      <c r="S1" s="549"/>
      <c r="T1" s="549"/>
      <c r="U1" s="549"/>
      <c r="V1" s="549"/>
      <c r="W1" s="549"/>
      <c r="X1" s="549"/>
      <c r="Y1" s="549"/>
    </row>
    <row r="2" spans="1:25" ht="15.75">
      <c r="A2" s="568" t="s">
        <v>21</v>
      </c>
      <c r="B2" s="532" t="s">
        <v>22</v>
      </c>
      <c r="C2" s="551" t="s">
        <v>59</v>
      </c>
      <c r="D2" s="551"/>
      <c r="E2" s="533"/>
      <c r="F2" s="533"/>
      <c r="G2" s="530" t="s">
        <v>23</v>
      </c>
      <c r="H2" s="532" t="s">
        <v>24</v>
      </c>
      <c r="I2" s="532"/>
      <c r="J2" s="532"/>
      <c r="K2" s="532"/>
      <c r="L2" s="532"/>
      <c r="M2" s="533"/>
      <c r="N2" s="569" t="s">
        <v>25</v>
      </c>
      <c r="O2" s="570"/>
      <c r="P2" s="570"/>
      <c r="Q2" s="571"/>
      <c r="R2" s="527" t="s">
        <v>45</v>
      </c>
      <c r="S2" s="527"/>
      <c r="T2" s="527"/>
      <c r="U2" s="527"/>
      <c r="V2" s="527"/>
      <c r="W2" s="527"/>
      <c r="X2" s="527"/>
      <c r="Y2" s="528"/>
    </row>
    <row r="3" spans="1:25" ht="94.5">
      <c r="A3" s="568"/>
      <c r="B3" s="532"/>
      <c r="C3" s="551"/>
      <c r="D3" s="551"/>
      <c r="E3" s="533"/>
      <c r="F3" s="533"/>
      <c r="G3" s="530"/>
      <c r="H3" s="530" t="s">
        <v>26</v>
      </c>
      <c r="I3" s="527" t="s">
        <v>27</v>
      </c>
      <c r="J3" s="527"/>
      <c r="K3" s="527"/>
      <c r="L3" s="527"/>
      <c r="M3" s="530" t="s">
        <v>28</v>
      </c>
      <c r="N3" s="532" t="s">
        <v>29</v>
      </c>
      <c r="O3" s="533"/>
      <c r="P3" s="533"/>
      <c r="Q3" s="7" t="s">
        <v>42</v>
      </c>
      <c r="R3" s="527" t="s">
        <v>29</v>
      </c>
      <c r="S3" s="528"/>
      <c r="T3" s="529" t="s">
        <v>42</v>
      </c>
      <c r="U3" s="528"/>
      <c r="V3" s="529" t="s">
        <v>51</v>
      </c>
      <c r="W3" s="528"/>
      <c r="X3" s="529" t="s">
        <v>52</v>
      </c>
      <c r="Y3" s="528"/>
    </row>
    <row r="4" spans="1:25" ht="15.75">
      <c r="A4" s="568"/>
      <c r="B4" s="532"/>
      <c r="C4" s="551"/>
      <c r="D4" s="551"/>
      <c r="E4" s="533"/>
      <c r="F4" s="533"/>
      <c r="G4" s="530"/>
      <c r="H4" s="533"/>
      <c r="I4" s="530" t="s">
        <v>30</v>
      </c>
      <c r="J4" s="532" t="s">
        <v>31</v>
      </c>
      <c r="K4" s="533"/>
      <c r="L4" s="533"/>
      <c r="M4" s="533"/>
      <c r="N4" s="527" t="s">
        <v>32</v>
      </c>
      <c r="O4" s="531"/>
      <c r="P4" s="531"/>
      <c r="Q4" s="572" t="s">
        <v>43</v>
      </c>
      <c r="R4" s="10"/>
      <c r="S4" s="12"/>
      <c r="T4" s="11"/>
      <c r="U4" s="118"/>
      <c r="W4" s="119"/>
      <c r="Y4" s="120"/>
    </row>
    <row r="5" spans="1:25" ht="15.75">
      <c r="A5" s="568"/>
      <c r="B5" s="532"/>
      <c r="C5" s="530" t="s">
        <v>33</v>
      </c>
      <c r="D5" s="530" t="s">
        <v>34</v>
      </c>
      <c r="E5" s="533" t="s">
        <v>35</v>
      </c>
      <c r="F5" s="533"/>
      <c r="G5" s="530"/>
      <c r="H5" s="533"/>
      <c r="I5" s="531"/>
      <c r="J5" s="530" t="s">
        <v>36</v>
      </c>
      <c r="K5" s="530" t="s">
        <v>37</v>
      </c>
      <c r="L5" s="530" t="s">
        <v>38</v>
      </c>
      <c r="M5" s="533"/>
      <c r="N5" s="531"/>
      <c r="O5" s="531"/>
      <c r="P5" s="531"/>
      <c r="Q5" s="573"/>
      <c r="R5" s="527" t="s">
        <v>54</v>
      </c>
      <c r="S5" s="528"/>
      <c r="T5" s="529" t="s">
        <v>54</v>
      </c>
      <c r="U5" s="528"/>
      <c r="V5" s="529" t="s">
        <v>54</v>
      </c>
      <c r="W5" s="528"/>
      <c r="X5" s="529" t="s">
        <v>54</v>
      </c>
      <c r="Y5" s="528"/>
    </row>
    <row r="6" spans="1:25" ht="15.75">
      <c r="A6" s="568"/>
      <c r="B6" s="532"/>
      <c r="C6" s="530"/>
      <c r="D6" s="530"/>
      <c r="E6" s="533"/>
      <c r="F6" s="533"/>
      <c r="G6" s="530"/>
      <c r="H6" s="533"/>
      <c r="I6" s="531"/>
      <c r="J6" s="530"/>
      <c r="K6" s="530"/>
      <c r="L6" s="530"/>
      <c r="M6" s="533"/>
      <c r="N6" s="2">
        <v>1</v>
      </c>
      <c r="O6" s="2">
        <v>2</v>
      </c>
      <c r="P6" s="2">
        <v>3</v>
      </c>
      <c r="Q6" s="8">
        <v>4</v>
      </c>
      <c r="R6" s="5">
        <v>1</v>
      </c>
      <c r="S6" s="13">
        <v>2</v>
      </c>
      <c r="T6" s="6">
        <v>3</v>
      </c>
      <c r="U6" s="13">
        <v>4</v>
      </c>
      <c r="V6" s="14">
        <v>5</v>
      </c>
      <c r="W6" s="15">
        <v>6</v>
      </c>
      <c r="X6" s="14">
        <v>7</v>
      </c>
      <c r="Y6" s="15">
        <v>8</v>
      </c>
    </row>
    <row r="7" spans="1:25" ht="15.75" customHeight="1">
      <c r="A7" s="568"/>
      <c r="B7" s="532"/>
      <c r="C7" s="530"/>
      <c r="D7" s="530"/>
      <c r="E7" s="550" t="s">
        <v>39</v>
      </c>
      <c r="F7" s="530" t="s">
        <v>40</v>
      </c>
      <c r="G7" s="530"/>
      <c r="H7" s="533"/>
      <c r="I7" s="531"/>
      <c r="J7" s="530"/>
      <c r="K7" s="530"/>
      <c r="L7" s="530"/>
      <c r="M7" s="533"/>
      <c r="N7" s="532" t="s">
        <v>41</v>
      </c>
      <c r="O7" s="533"/>
      <c r="P7" s="533"/>
      <c r="Q7" s="7"/>
      <c r="R7" s="574" t="s">
        <v>60</v>
      </c>
      <c r="S7" s="575"/>
      <c r="T7" s="575"/>
      <c r="U7" s="575"/>
      <c r="V7" s="575"/>
      <c r="W7" s="575"/>
      <c r="X7" s="575"/>
      <c r="Y7" s="576"/>
    </row>
    <row r="8" spans="1:25" ht="33" customHeight="1">
      <c r="A8" s="568"/>
      <c r="B8" s="532"/>
      <c r="C8" s="530"/>
      <c r="D8" s="530"/>
      <c r="E8" s="550"/>
      <c r="F8" s="550"/>
      <c r="G8" s="530"/>
      <c r="H8" s="533"/>
      <c r="I8" s="531"/>
      <c r="J8" s="530"/>
      <c r="K8" s="530"/>
      <c r="L8" s="530"/>
      <c r="M8" s="533"/>
      <c r="N8" s="3">
        <v>15</v>
      </c>
      <c r="O8" s="3">
        <v>9</v>
      </c>
      <c r="P8" s="3">
        <v>9</v>
      </c>
      <c r="Q8" s="9">
        <v>15</v>
      </c>
      <c r="R8" s="5">
        <v>15</v>
      </c>
      <c r="S8" s="13">
        <v>18</v>
      </c>
      <c r="T8" s="6">
        <v>15</v>
      </c>
      <c r="U8" s="13">
        <v>18</v>
      </c>
      <c r="V8" s="6">
        <v>15</v>
      </c>
      <c r="W8" s="13">
        <v>23</v>
      </c>
      <c r="X8" s="6">
        <v>16</v>
      </c>
      <c r="Y8" s="13">
        <v>20</v>
      </c>
    </row>
    <row r="9" spans="1:25" s="122" customFormat="1" ht="16.5" thickBot="1">
      <c r="A9" s="24">
        <v>1</v>
      </c>
      <c r="B9" s="25">
        <v>2</v>
      </c>
      <c r="C9" s="26">
        <v>3</v>
      </c>
      <c r="D9" s="26">
        <v>4</v>
      </c>
      <c r="E9" s="26">
        <v>5</v>
      </c>
      <c r="F9" s="26">
        <v>6</v>
      </c>
      <c r="G9" s="26">
        <v>7</v>
      </c>
      <c r="H9" s="26">
        <v>8</v>
      </c>
      <c r="I9" s="26">
        <v>9</v>
      </c>
      <c r="J9" s="26">
        <v>10</v>
      </c>
      <c r="K9" s="26">
        <v>11</v>
      </c>
      <c r="L9" s="26">
        <v>12</v>
      </c>
      <c r="M9" s="26">
        <v>13</v>
      </c>
      <c r="N9" s="26">
        <v>13</v>
      </c>
      <c r="O9" s="26">
        <v>13</v>
      </c>
      <c r="P9" s="26">
        <v>13</v>
      </c>
      <c r="Q9" s="27">
        <v>13</v>
      </c>
      <c r="R9" s="28">
        <v>14</v>
      </c>
      <c r="S9" s="29">
        <v>15</v>
      </c>
      <c r="T9" s="30">
        <v>16</v>
      </c>
      <c r="U9" s="29">
        <v>17</v>
      </c>
      <c r="V9" s="31">
        <v>18</v>
      </c>
      <c r="W9" s="32">
        <v>19</v>
      </c>
      <c r="X9" s="31">
        <v>20</v>
      </c>
      <c r="Y9" s="32">
        <v>21</v>
      </c>
    </row>
    <row r="10" spans="1:26" ht="19.5" customHeight="1" thickBot="1">
      <c r="A10" s="555" t="s">
        <v>126</v>
      </c>
      <c r="B10" s="556"/>
      <c r="C10" s="556"/>
      <c r="D10" s="556"/>
      <c r="E10" s="556"/>
      <c r="F10" s="556"/>
      <c r="G10" s="556"/>
      <c r="H10" s="556"/>
      <c r="I10" s="556"/>
      <c r="J10" s="556"/>
      <c r="K10" s="556"/>
      <c r="L10" s="556"/>
      <c r="M10" s="556"/>
      <c r="N10" s="557"/>
      <c r="O10" s="557"/>
      <c r="P10" s="557"/>
      <c r="Q10" s="557"/>
      <c r="R10" s="557"/>
      <c r="S10" s="557"/>
      <c r="T10" s="557"/>
      <c r="U10" s="557"/>
      <c r="V10" s="557"/>
      <c r="W10" s="557"/>
      <c r="X10" s="557"/>
      <c r="Y10" s="558"/>
      <c r="Z10" s="123"/>
    </row>
    <row r="11" spans="1:26" ht="19.5" customHeight="1" thickBot="1">
      <c r="A11" s="555" t="s">
        <v>98</v>
      </c>
      <c r="B11" s="556"/>
      <c r="C11" s="556"/>
      <c r="D11" s="556"/>
      <c r="E11" s="556"/>
      <c r="F11" s="556"/>
      <c r="G11" s="556"/>
      <c r="H11" s="556"/>
      <c r="I11" s="556"/>
      <c r="J11" s="556"/>
      <c r="K11" s="556"/>
      <c r="L11" s="556"/>
      <c r="M11" s="556"/>
      <c r="N11" s="557"/>
      <c r="O11" s="557"/>
      <c r="P11" s="557"/>
      <c r="Q11" s="557"/>
      <c r="R11" s="557"/>
      <c r="S11" s="557"/>
      <c r="T11" s="557"/>
      <c r="U11" s="557"/>
      <c r="V11" s="557"/>
      <c r="W11" s="557"/>
      <c r="X11" s="557"/>
      <c r="Y11" s="558"/>
      <c r="Z11" s="123"/>
    </row>
    <row r="12" spans="1:26" s="144" customFormat="1" ht="15.75">
      <c r="A12" s="124" t="s">
        <v>91</v>
      </c>
      <c r="B12" s="125" t="s">
        <v>100</v>
      </c>
      <c r="C12" s="126"/>
      <c r="D12" s="127"/>
      <c r="E12" s="128"/>
      <c r="F12" s="129"/>
      <c r="G12" s="130">
        <v>6</v>
      </c>
      <c r="H12" s="131">
        <v>180</v>
      </c>
      <c r="I12" s="132">
        <v>66</v>
      </c>
      <c r="J12" s="132"/>
      <c r="K12" s="132"/>
      <c r="L12" s="132">
        <v>66</v>
      </c>
      <c r="M12" s="133">
        <f>H12-I12</f>
        <v>114</v>
      </c>
      <c r="N12" s="134"/>
      <c r="O12" s="135"/>
      <c r="P12" s="136"/>
      <c r="Q12" s="137"/>
      <c r="R12" s="138"/>
      <c r="S12" s="139"/>
      <c r="T12" s="140"/>
      <c r="U12" s="141"/>
      <c r="V12" s="142"/>
      <c r="W12" s="141"/>
      <c r="X12" s="142"/>
      <c r="Y12" s="141"/>
      <c r="Z12" s="143"/>
    </row>
    <row r="13" spans="1:26" s="144" customFormat="1" ht="15.75">
      <c r="A13" s="124" t="s">
        <v>96</v>
      </c>
      <c r="B13" s="125" t="s">
        <v>100</v>
      </c>
      <c r="C13" s="145"/>
      <c r="D13" s="146" t="s">
        <v>44</v>
      </c>
      <c r="E13" s="128"/>
      <c r="F13" s="129"/>
      <c r="G13" s="147">
        <v>3</v>
      </c>
      <c r="H13" s="148">
        <v>90</v>
      </c>
      <c r="I13" s="149">
        <v>30</v>
      </c>
      <c r="J13" s="149"/>
      <c r="K13" s="149"/>
      <c r="L13" s="149">
        <v>30</v>
      </c>
      <c r="M13" s="150">
        <v>60</v>
      </c>
      <c r="N13" s="151"/>
      <c r="O13" s="152"/>
      <c r="P13" s="153"/>
      <c r="Q13" s="154"/>
      <c r="R13" s="138">
        <v>2</v>
      </c>
      <c r="S13" s="139"/>
      <c r="T13" s="140"/>
      <c r="U13" s="141"/>
      <c r="V13" s="142"/>
      <c r="W13" s="141"/>
      <c r="X13" s="142"/>
      <c r="Y13" s="141"/>
      <c r="Z13" s="143"/>
    </row>
    <row r="14" spans="1:26" s="144" customFormat="1" ht="15.75">
      <c r="A14" s="155" t="s">
        <v>97</v>
      </c>
      <c r="B14" s="156" t="s">
        <v>100</v>
      </c>
      <c r="C14" s="145">
        <v>2</v>
      </c>
      <c r="D14" s="146"/>
      <c r="E14" s="128"/>
      <c r="F14" s="129"/>
      <c r="G14" s="147">
        <v>3</v>
      </c>
      <c r="H14" s="148">
        <v>90</v>
      </c>
      <c r="I14" s="149">
        <v>36</v>
      </c>
      <c r="J14" s="149"/>
      <c r="K14" s="149"/>
      <c r="L14" s="149">
        <v>36</v>
      </c>
      <c r="M14" s="150">
        <v>54</v>
      </c>
      <c r="N14" s="151"/>
      <c r="O14" s="152"/>
      <c r="P14" s="153"/>
      <c r="Q14" s="154"/>
      <c r="R14" s="138"/>
      <c r="S14" s="139">
        <v>2</v>
      </c>
      <c r="T14" s="140"/>
      <c r="U14" s="141"/>
      <c r="V14" s="142"/>
      <c r="W14" s="141"/>
      <c r="X14" s="142"/>
      <c r="Y14" s="141"/>
      <c r="Z14" s="143"/>
    </row>
    <row r="15" spans="1:26" s="144" customFormat="1" ht="15.75">
      <c r="A15" s="157" t="s">
        <v>92</v>
      </c>
      <c r="B15" s="158" t="s">
        <v>57</v>
      </c>
      <c r="C15" s="159">
        <v>1</v>
      </c>
      <c r="D15" s="160"/>
      <c r="E15" s="161"/>
      <c r="F15" s="162"/>
      <c r="G15" s="163">
        <v>4</v>
      </c>
      <c r="H15" s="164">
        <f>G15*30</f>
        <v>120</v>
      </c>
      <c r="I15" s="165">
        <v>60</v>
      </c>
      <c r="J15" s="166">
        <v>30</v>
      </c>
      <c r="K15" s="167"/>
      <c r="L15" s="167">
        <v>30</v>
      </c>
      <c r="M15" s="168">
        <v>60</v>
      </c>
      <c r="N15" s="169"/>
      <c r="O15" s="170"/>
      <c r="P15" s="171"/>
      <c r="Q15" s="172"/>
      <c r="R15" s="173">
        <v>4</v>
      </c>
      <c r="S15" s="174"/>
      <c r="T15" s="175"/>
      <c r="U15" s="176"/>
      <c r="V15" s="177"/>
      <c r="W15" s="176"/>
      <c r="X15" s="177"/>
      <c r="Y15" s="176"/>
      <c r="Z15" s="143"/>
    </row>
    <row r="16" spans="1:26" s="144" customFormat="1" ht="32.25" thickBot="1">
      <c r="A16" s="157" t="s">
        <v>93</v>
      </c>
      <c r="B16" s="158" t="s">
        <v>99</v>
      </c>
      <c r="C16" s="178">
        <v>3</v>
      </c>
      <c r="D16" s="179"/>
      <c r="E16" s="161"/>
      <c r="F16" s="162"/>
      <c r="G16" s="163">
        <v>6</v>
      </c>
      <c r="H16" s="180">
        <f>G16*30</f>
        <v>180</v>
      </c>
      <c r="I16" s="165">
        <v>60</v>
      </c>
      <c r="J16" s="166">
        <v>30</v>
      </c>
      <c r="K16" s="167"/>
      <c r="L16" s="166">
        <v>30</v>
      </c>
      <c r="M16" s="168">
        <v>120</v>
      </c>
      <c r="N16" s="151"/>
      <c r="O16" s="152"/>
      <c r="P16" s="153"/>
      <c r="Q16" s="154"/>
      <c r="R16" s="173"/>
      <c r="S16" s="174"/>
      <c r="T16" s="175">
        <v>4</v>
      </c>
      <c r="U16" s="176"/>
      <c r="V16" s="177"/>
      <c r="W16" s="176"/>
      <c r="X16" s="177"/>
      <c r="Y16" s="176"/>
      <c r="Z16" s="143"/>
    </row>
    <row r="17" spans="2:26" s="144" customFormat="1" ht="16.5" hidden="1" thickBot="1">
      <c r="B17" s="181"/>
      <c r="U17" s="182"/>
      <c r="V17" s="183"/>
      <c r="W17" s="182"/>
      <c r="X17" s="183"/>
      <c r="Y17" s="182"/>
      <c r="Z17" s="143"/>
    </row>
    <row r="18" spans="1:26" ht="16.5" thickBot="1">
      <c r="A18" s="543" t="s">
        <v>74</v>
      </c>
      <c r="B18" s="544"/>
      <c r="C18" s="544"/>
      <c r="D18" s="544"/>
      <c r="E18" s="544"/>
      <c r="F18" s="545"/>
      <c r="G18" s="184">
        <f aca="true" t="shared" si="0" ref="G18:M18">G12+G15+G16</f>
        <v>16</v>
      </c>
      <c r="H18" s="185">
        <f t="shared" si="0"/>
        <v>480</v>
      </c>
      <c r="I18" s="185">
        <f t="shared" si="0"/>
        <v>186</v>
      </c>
      <c r="J18" s="185">
        <f t="shared" si="0"/>
        <v>60</v>
      </c>
      <c r="K18" s="185">
        <f t="shared" si="0"/>
        <v>0</v>
      </c>
      <c r="L18" s="185">
        <f t="shared" si="0"/>
        <v>126</v>
      </c>
      <c r="M18" s="185">
        <f t="shared" si="0"/>
        <v>294</v>
      </c>
      <c r="N18" s="186">
        <f>SUM(N12:N15)</f>
        <v>0</v>
      </c>
      <c r="O18" s="187">
        <f>SUM(O12:O15)</f>
        <v>0</v>
      </c>
      <c r="P18" s="188">
        <f>SUM(P12:P15)</f>
        <v>0</v>
      </c>
      <c r="Q18" s="189"/>
      <c r="R18" s="190">
        <f>R13+R15+R14+R16</f>
        <v>6</v>
      </c>
      <c r="S18" s="191">
        <v>2</v>
      </c>
      <c r="T18" s="192">
        <f>T12+T15+T16+T22</f>
        <v>4</v>
      </c>
      <c r="U18" s="193"/>
      <c r="V18" s="192"/>
      <c r="W18" s="193"/>
      <c r="X18" s="192"/>
      <c r="Y18" s="194"/>
      <c r="Z18" s="123"/>
    </row>
    <row r="19" spans="1:26" ht="19.5" customHeight="1" thickBot="1">
      <c r="A19" s="563" t="s">
        <v>73</v>
      </c>
      <c r="B19" s="564"/>
      <c r="C19" s="564"/>
      <c r="D19" s="564"/>
      <c r="E19" s="564"/>
      <c r="F19" s="564"/>
      <c r="G19" s="564"/>
      <c r="H19" s="564"/>
      <c r="I19" s="564"/>
      <c r="J19" s="564"/>
      <c r="K19" s="564"/>
      <c r="L19" s="564"/>
      <c r="M19" s="564"/>
      <c r="N19" s="564"/>
      <c r="O19" s="564"/>
      <c r="P19" s="564"/>
      <c r="Q19" s="564"/>
      <c r="R19" s="564"/>
      <c r="S19" s="564"/>
      <c r="T19" s="564"/>
      <c r="U19" s="564"/>
      <c r="V19" s="564"/>
      <c r="W19" s="564"/>
      <c r="X19" s="564"/>
      <c r="Y19" s="565"/>
      <c r="Z19" s="123"/>
    </row>
    <row r="20" spans="1:26" s="144" customFormat="1" ht="37.5" customHeight="1">
      <c r="A20" s="195" t="s">
        <v>90</v>
      </c>
      <c r="B20" s="196" t="s">
        <v>105</v>
      </c>
      <c r="C20" s="197">
        <v>2</v>
      </c>
      <c r="D20" s="197"/>
      <c r="E20" s="198"/>
      <c r="F20" s="199"/>
      <c r="G20" s="200">
        <v>5</v>
      </c>
      <c r="H20" s="201">
        <f>G20*30</f>
        <v>150</v>
      </c>
      <c r="I20" s="202">
        <f>J20+K20+L20</f>
        <v>72</v>
      </c>
      <c r="J20" s="203">
        <v>36</v>
      </c>
      <c r="K20" s="204"/>
      <c r="L20" s="203">
        <v>36</v>
      </c>
      <c r="M20" s="205">
        <f>H20-I20</f>
        <v>78</v>
      </c>
      <c r="N20" s="206"/>
      <c r="O20" s="207"/>
      <c r="P20" s="199"/>
      <c r="Q20" s="208"/>
      <c r="R20" s="207"/>
      <c r="S20" s="209">
        <f>I20/S8</f>
        <v>4</v>
      </c>
      <c r="T20" s="210"/>
      <c r="U20" s="211"/>
      <c r="V20" s="212"/>
      <c r="W20" s="211"/>
      <c r="X20" s="212"/>
      <c r="Y20" s="211"/>
      <c r="Z20" s="143"/>
    </row>
    <row r="21" spans="1:26" s="144" customFormat="1" ht="37.5" customHeight="1" thickBot="1">
      <c r="A21" s="157" t="s">
        <v>94</v>
      </c>
      <c r="B21" s="213" t="s">
        <v>106</v>
      </c>
      <c r="C21" s="214">
        <v>3</v>
      </c>
      <c r="D21" s="215"/>
      <c r="E21" s="216"/>
      <c r="F21" s="217"/>
      <c r="G21" s="218">
        <v>5</v>
      </c>
      <c r="H21" s="219">
        <f>G21*30</f>
        <v>150</v>
      </c>
      <c r="I21" s="220">
        <f>J21+K21+L21</f>
        <v>60</v>
      </c>
      <c r="J21" s="221">
        <v>30</v>
      </c>
      <c r="K21" s="170"/>
      <c r="L21" s="221">
        <v>30</v>
      </c>
      <c r="M21" s="222">
        <f>H21-I21</f>
        <v>90</v>
      </c>
      <c r="N21" s="223"/>
      <c r="O21" s="223"/>
      <c r="P21" s="224"/>
      <c r="Q21" s="223"/>
      <c r="R21" s="173"/>
      <c r="S21" s="174"/>
      <c r="T21" s="175">
        <f>I21/T8</f>
        <v>4</v>
      </c>
      <c r="U21" s="176"/>
      <c r="V21" s="177"/>
      <c r="W21" s="176"/>
      <c r="X21" s="225"/>
      <c r="Y21" s="176"/>
      <c r="Z21" s="143"/>
    </row>
    <row r="22" spans="1:26" s="144" customFormat="1" ht="16.5" thickBot="1">
      <c r="A22" s="226" t="s">
        <v>95</v>
      </c>
      <c r="B22" s="227" t="s">
        <v>48</v>
      </c>
      <c r="C22" s="178"/>
      <c r="D22" s="179" t="s">
        <v>49</v>
      </c>
      <c r="E22" s="228"/>
      <c r="F22" s="229"/>
      <c r="G22" s="230">
        <v>4</v>
      </c>
      <c r="H22" s="230">
        <f>G22*30</f>
        <v>120</v>
      </c>
      <c r="I22" s="231"/>
      <c r="J22" s="232"/>
      <c r="K22" s="232"/>
      <c r="L22" s="232"/>
      <c r="M22" s="233">
        <f>H22-I22</f>
        <v>120</v>
      </c>
      <c r="N22" s="234"/>
      <c r="O22" s="235"/>
      <c r="P22" s="233"/>
      <c r="Q22" s="236"/>
      <c r="R22" s="237"/>
      <c r="S22" s="238"/>
      <c r="T22" s="239"/>
      <c r="U22" s="240"/>
      <c r="V22" s="241"/>
      <c r="W22" s="240"/>
      <c r="X22" s="242"/>
      <c r="Y22" s="182"/>
      <c r="Z22" s="143"/>
    </row>
    <row r="23" spans="1:26" s="144" customFormat="1" ht="20.25" customHeight="1" thickBot="1">
      <c r="A23" s="541" t="s">
        <v>75</v>
      </c>
      <c r="B23" s="542"/>
      <c r="C23" s="542"/>
      <c r="D23" s="542"/>
      <c r="E23" s="542"/>
      <c r="F23" s="542"/>
      <c r="G23" s="243">
        <f aca="true" t="shared" si="1" ref="G23:M23">G20+G21+G22</f>
        <v>14</v>
      </c>
      <c r="H23" s="243">
        <f t="shared" si="1"/>
        <v>420</v>
      </c>
      <c r="I23" s="243">
        <f t="shared" si="1"/>
        <v>132</v>
      </c>
      <c r="J23" s="243">
        <f t="shared" si="1"/>
        <v>66</v>
      </c>
      <c r="K23" s="243">
        <f t="shared" si="1"/>
        <v>0</v>
      </c>
      <c r="L23" s="243">
        <f t="shared" si="1"/>
        <v>66</v>
      </c>
      <c r="M23" s="244">
        <f t="shared" si="1"/>
        <v>288</v>
      </c>
      <c r="N23" s="245"/>
      <c r="O23" s="245"/>
      <c r="P23" s="245"/>
      <c r="Q23" s="245"/>
      <c r="R23" s="245"/>
      <c r="S23" s="243">
        <f>SUM(S20:S22)</f>
        <v>4</v>
      </c>
      <c r="T23" s="243">
        <f>SUM(T20:T22)</f>
        <v>4</v>
      </c>
      <c r="U23" s="246"/>
      <c r="V23" s="246"/>
      <c r="W23" s="246"/>
      <c r="X23" s="246"/>
      <c r="Y23" s="246"/>
      <c r="Z23" s="143"/>
    </row>
    <row r="24" spans="1:26" s="144" customFormat="1" ht="16.5" thickBot="1">
      <c r="A24" s="247"/>
      <c r="B24" s="577" t="s">
        <v>76</v>
      </c>
      <c r="C24" s="578"/>
      <c r="D24" s="578"/>
      <c r="E24" s="578"/>
      <c r="F24" s="578"/>
      <c r="G24" s="248">
        <f>G23+G18</f>
        <v>30</v>
      </c>
      <c r="H24" s="249">
        <f>H18+H23</f>
        <v>900</v>
      </c>
      <c r="I24" s="248">
        <f>I23+I18</f>
        <v>318</v>
      </c>
      <c r="J24" s="248">
        <f>J23+J18</f>
        <v>126</v>
      </c>
      <c r="K24" s="248">
        <f>K23+K18</f>
        <v>0</v>
      </c>
      <c r="L24" s="248">
        <f>L23+L18</f>
        <v>192</v>
      </c>
      <c r="M24" s="250">
        <f>M23+M18</f>
        <v>582</v>
      </c>
      <c r="N24" s="251"/>
      <c r="O24" s="251"/>
      <c r="P24" s="251"/>
      <c r="Q24" s="251"/>
      <c r="R24" s="252">
        <f>R18+R23</f>
        <v>6</v>
      </c>
      <c r="S24" s="252">
        <f>S18+S23</f>
        <v>6</v>
      </c>
      <c r="T24" s="252">
        <f>T18+T23</f>
        <v>8</v>
      </c>
      <c r="U24" s="253"/>
      <c r="V24" s="253"/>
      <c r="W24" s="253"/>
      <c r="X24" s="253"/>
      <c r="Y24" s="253"/>
      <c r="Z24" s="143"/>
    </row>
    <row r="25" spans="1:26" ht="19.5" customHeight="1" thickBot="1">
      <c r="A25" s="555" t="s">
        <v>125</v>
      </c>
      <c r="B25" s="559"/>
      <c r="C25" s="559"/>
      <c r="D25" s="559"/>
      <c r="E25" s="559"/>
      <c r="F25" s="559"/>
      <c r="G25" s="560"/>
      <c r="H25" s="560"/>
      <c r="I25" s="560"/>
      <c r="J25" s="560"/>
      <c r="K25" s="560"/>
      <c r="L25" s="560"/>
      <c r="M25" s="560"/>
      <c r="N25" s="560"/>
      <c r="O25" s="560"/>
      <c r="P25" s="560"/>
      <c r="Q25" s="560"/>
      <c r="R25" s="561"/>
      <c r="S25" s="561"/>
      <c r="T25" s="561"/>
      <c r="U25" s="561"/>
      <c r="V25" s="561"/>
      <c r="W25" s="561"/>
      <c r="X25" s="561"/>
      <c r="Y25" s="562"/>
      <c r="Z25" s="123"/>
    </row>
    <row r="26" spans="1:26" ht="19.5" customHeight="1" thickBot="1">
      <c r="A26" s="534" t="s">
        <v>77</v>
      </c>
      <c r="B26" s="534"/>
      <c r="C26" s="534"/>
      <c r="D26" s="534"/>
      <c r="E26" s="534"/>
      <c r="F26" s="534"/>
      <c r="G26" s="534"/>
      <c r="H26" s="534"/>
      <c r="I26" s="534"/>
      <c r="J26" s="534"/>
      <c r="K26" s="534"/>
      <c r="L26" s="534"/>
      <c r="M26" s="534"/>
      <c r="N26" s="534"/>
      <c r="O26" s="534"/>
      <c r="P26" s="534"/>
      <c r="Q26" s="534"/>
      <c r="R26" s="534"/>
      <c r="S26" s="534"/>
      <c r="T26" s="534"/>
      <c r="U26" s="534"/>
      <c r="V26" s="534"/>
      <c r="W26" s="534"/>
      <c r="X26" s="534"/>
      <c r="Y26" s="534"/>
      <c r="Z26" s="123"/>
    </row>
    <row r="27" spans="1:26" ht="19.5" customHeight="1" thickBot="1">
      <c r="A27" s="538" t="s">
        <v>104</v>
      </c>
      <c r="B27" s="539"/>
      <c r="C27" s="539"/>
      <c r="D27" s="539"/>
      <c r="E27" s="539"/>
      <c r="F27" s="539"/>
      <c r="G27" s="539"/>
      <c r="H27" s="539"/>
      <c r="I27" s="539"/>
      <c r="J27" s="539"/>
      <c r="K27" s="539"/>
      <c r="L27" s="539"/>
      <c r="M27" s="539"/>
      <c r="N27" s="539"/>
      <c r="O27" s="539"/>
      <c r="P27" s="539"/>
      <c r="Q27" s="539"/>
      <c r="R27" s="539"/>
      <c r="S27" s="539"/>
      <c r="T27" s="539"/>
      <c r="U27" s="539"/>
      <c r="V27" s="539"/>
      <c r="W27" s="539"/>
      <c r="X27" s="539"/>
      <c r="Y27" s="540"/>
      <c r="Z27" s="123"/>
    </row>
    <row r="28" spans="1:26" ht="33" customHeight="1" thickBot="1">
      <c r="A28" s="320" t="s">
        <v>128</v>
      </c>
      <c r="B28" s="323" t="s">
        <v>127</v>
      </c>
      <c r="C28" s="254"/>
      <c r="D28" s="254">
        <v>3</v>
      </c>
      <c r="E28" s="255"/>
      <c r="F28" s="256"/>
      <c r="G28" s="254">
        <v>5</v>
      </c>
      <c r="H28" s="257">
        <f>G28*30</f>
        <v>150</v>
      </c>
      <c r="I28" s="258">
        <f>J28+K28+L28</f>
        <v>60</v>
      </c>
      <c r="J28" s="203">
        <v>30</v>
      </c>
      <c r="K28" s="204"/>
      <c r="L28" s="203">
        <v>30</v>
      </c>
      <c r="M28" s="205">
        <f>H28-I28</f>
        <v>90</v>
      </c>
      <c r="N28" s="259"/>
      <c r="O28" s="259"/>
      <c r="P28" s="260"/>
      <c r="Q28" s="259"/>
      <c r="R28" s="262"/>
      <c r="S28" s="261"/>
      <c r="T28" s="262">
        <f>I28/15</f>
        <v>4</v>
      </c>
      <c r="U28" s="263"/>
      <c r="V28" s="255"/>
      <c r="W28" s="256"/>
      <c r="X28" s="264"/>
      <c r="Y28" s="263"/>
      <c r="Z28" s="123"/>
    </row>
    <row r="29" spans="1:26" ht="36" customHeight="1" thickBot="1">
      <c r="A29" s="321" t="s">
        <v>61</v>
      </c>
      <c r="B29" s="324" t="s">
        <v>103</v>
      </c>
      <c r="C29" s="309"/>
      <c r="D29" s="309">
        <v>3</v>
      </c>
      <c r="E29" s="310"/>
      <c r="F29" s="311"/>
      <c r="G29" s="309">
        <v>5</v>
      </c>
      <c r="H29" s="131">
        <f>G29*30</f>
        <v>150</v>
      </c>
      <c r="I29" s="312">
        <f>J29+K29+L29</f>
        <v>60</v>
      </c>
      <c r="J29" s="313">
        <v>30</v>
      </c>
      <c r="K29" s="135"/>
      <c r="L29" s="313">
        <v>30</v>
      </c>
      <c r="M29" s="314">
        <f>H29-I29</f>
        <v>90</v>
      </c>
      <c r="N29" s="315"/>
      <c r="O29" s="315"/>
      <c r="P29" s="316"/>
      <c r="Q29" s="315"/>
      <c r="R29" s="317"/>
      <c r="S29" s="139"/>
      <c r="T29" s="317">
        <f>I29/T8</f>
        <v>4</v>
      </c>
      <c r="U29" s="318"/>
      <c r="V29" s="310"/>
      <c r="W29" s="311"/>
      <c r="X29" s="319"/>
      <c r="Y29" s="318"/>
      <c r="Z29" s="123"/>
    </row>
    <row r="30" spans="1:26" ht="33.75" customHeight="1" thickBot="1">
      <c r="A30" s="322" t="s">
        <v>102</v>
      </c>
      <c r="B30" s="265" t="s">
        <v>101</v>
      </c>
      <c r="C30" s="266"/>
      <c r="D30" s="266">
        <v>3</v>
      </c>
      <c r="E30" s="267"/>
      <c r="F30" s="268"/>
      <c r="G30" s="266">
        <v>5</v>
      </c>
      <c r="H30" s="269">
        <f>G30*30</f>
        <v>150</v>
      </c>
      <c r="I30" s="270">
        <f>J30+K30+L30</f>
        <v>60</v>
      </c>
      <c r="J30" s="271">
        <v>30</v>
      </c>
      <c r="K30" s="232"/>
      <c r="L30" s="271">
        <v>30</v>
      </c>
      <c r="M30" s="272">
        <f>H30-I30</f>
        <v>90</v>
      </c>
      <c r="N30" s="223"/>
      <c r="O30" s="223"/>
      <c r="P30" s="224"/>
      <c r="Q30" s="223"/>
      <c r="R30" s="274"/>
      <c r="S30" s="273"/>
      <c r="T30" s="274">
        <f>I30/T8</f>
        <v>4</v>
      </c>
      <c r="U30" s="275"/>
      <c r="V30" s="325"/>
      <c r="W30" s="326"/>
      <c r="X30" s="276"/>
      <c r="Y30" s="275"/>
      <c r="Z30" s="123"/>
    </row>
    <row r="31" spans="1:26" ht="20.25" customHeight="1" thickBot="1">
      <c r="A31" s="535" t="s">
        <v>89</v>
      </c>
      <c r="B31" s="535"/>
      <c r="C31" s="535"/>
      <c r="D31" s="535"/>
      <c r="E31" s="535"/>
      <c r="F31" s="535"/>
      <c r="G31" s="245">
        <f>G28</f>
        <v>5</v>
      </c>
      <c r="H31" s="245">
        <f aca="true" t="shared" si="2" ref="H31:T31">H28</f>
        <v>150</v>
      </c>
      <c r="I31" s="245">
        <f t="shared" si="2"/>
        <v>60</v>
      </c>
      <c r="J31" s="245">
        <f t="shared" si="2"/>
        <v>30</v>
      </c>
      <c r="K31" s="245">
        <f t="shared" si="2"/>
        <v>0</v>
      </c>
      <c r="L31" s="245">
        <f t="shared" si="2"/>
        <v>30</v>
      </c>
      <c r="M31" s="245">
        <f t="shared" si="2"/>
        <v>90</v>
      </c>
      <c r="N31" s="245">
        <f t="shared" si="2"/>
        <v>0</v>
      </c>
      <c r="O31" s="245">
        <f t="shared" si="2"/>
        <v>0</v>
      </c>
      <c r="P31" s="245">
        <f t="shared" si="2"/>
        <v>0</v>
      </c>
      <c r="Q31" s="245">
        <f t="shared" si="2"/>
        <v>0</v>
      </c>
      <c r="R31" s="245">
        <f t="shared" si="2"/>
        <v>0</v>
      </c>
      <c r="S31" s="245">
        <f t="shared" si="2"/>
        <v>0</v>
      </c>
      <c r="T31" s="245">
        <f t="shared" si="2"/>
        <v>4</v>
      </c>
      <c r="U31" s="246"/>
      <c r="V31" s="246"/>
      <c r="W31" s="246"/>
      <c r="X31" s="246"/>
      <c r="Y31" s="246"/>
      <c r="Z31" s="123"/>
    </row>
    <row r="32" spans="1:26" ht="23.25" customHeight="1" thickBot="1">
      <c r="A32" s="566" t="s">
        <v>78</v>
      </c>
      <c r="B32" s="567"/>
      <c r="C32" s="567"/>
      <c r="D32" s="567"/>
      <c r="E32" s="567"/>
      <c r="F32" s="567"/>
      <c r="G32" s="567"/>
      <c r="H32" s="567"/>
      <c r="I32" s="567"/>
      <c r="J32" s="567"/>
      <c r="K32" s="567"/>
      <c r="L32" s="567"/>
      <c r="M32" s="567"/>
      <c r="N32" s="567"/>
      <c r="O32" s="567"/>
      <c r="P32" s="567"/>
      <c r="Q32" s="567"/>
      <c r="R32" s="567"/>
      <c r="S32" s="567"/>
      <c r="T32" s="567"/>
      <c r="U32" s="567"/>
      <c r="V32" s="567"/>
      <c r="W32" s="567"/>
      <c r="X32" s="567"/>
      <c r="Y32" s="567"/>
      <c r="Z32" s="567"/>
    </row>
    <row r="33" spans="1:26" ht="23.25" customHeight="1" thickBot="1">
      <c r="A33" s="538" t="s">
        <v>107</v>
      </c>
      <c r="B33" s="539"/>
      <c r="C33" s="539"/>
      <c r="D33" s="539"/>
      <c r="E33" s="539"/>
      <c r="F33" s="539"/>
      <c r="G33" s="539"/>
      <c r="H33" s="539"/>
      <c r="I33" s="539"/>
      <c r="J33" s="539"/>
      <c r="K33" s="539"/>
      <c r="L33" s="539"/>
      <c r="M33" s="539"/>
      <c r="N33" s="539"/>
      <c r="O33" s="539"/>
      <c r="P33" s="539"/>
      <c r="Q33" s="539"/>
      <c r="R33" s="539"/>
      <c r="S33" s="539"/>
      <c r="T33" s="539"/>
      <c r="U33" s="539"/>
      <c r="V33" s="539"/>
      <c r="W33" s="539"/>
      <c r="X33" s="539"/>
      <c r="Y33" s="540"/>
      <c r="Z33" s="277"/>
    </row>
    <row r="34" spans="1:26" ht="38.25" customHeight="1">
      <c r="A34" s="320" t="s">
        <v>129</v>
      </c>
      <c r="B34" s="323" t="s">
        <v>152</v>
      </c>
      <c r="C34" s="254">
        <v>4</v>
      </c>
      <c r="D34" s="254"/>
      <c r="E34" s="255"/>
      <c r="F34" s="256"/>
      <c r="G34" s="254">
        <v>5</v>
      </c>
      <c r="H34" s="257">
        <f>G34*30</f>
        <v>150</v>
      </c>
      <c r="I34" s="278">
        <f>J34+K34+L34</f>
        <v>72</v>
      </c>
      <c r="J34" s="278">
        <v>36</v>
      </c>
      <c r="K34" s="278"/>
      <c r="L34" s="278">
        <v>36</v>
      </c>
      <c r="M34" s="263">
        <f>H34-I34</f>
        <v>78</v>
      </c>
      <c r="N34" s="255"/>
      <c r="O34" s="278"/>
      <c r="P34" s="278"/>
      <c r="Q34" s="256"/>
      <c r="R34" s="264"/>
      <c r="S34" s="263"/>
      <c r="T34" s="264"/>
      <c r="U34" s="263">
        <f>I34/18</f>
        <v>4</v>
      </c>
      <c r="V34" s="264"/>
      <c r="W34" s="263"/>
      <c r="X34" s="264"/>
      <c r="Y34" s="263"/>
      <c r="Z34" s="277"/>
    </row>
    <row r="35" spans="1:26" ht="34.5" customHeight="1">
      <c r="A35" s="321" t="s">
        <v>50</v>
      </c>
      <c r="B35" s="324" t="s">
        <v>108</v>
      </c>
      <c r="C35" s="309">
        <v>4</v>
      </c>
      <c r="D35" s="309"/>
      <c r="E35" s="310"/>
      <c r="F35" s="311"/>
      <c r="G35" s="309">
        <v>5</v>
      </c>
      <c r="H35" s="131">
        <f>G35*30</f>
        <v>150</v>
      </c>
      <c r="I35" s="327">
        <f>J35+K35+L35</f>
        <v>72</v>
      </c>
      <c r="J35" s="327">
        <v>36</v>
      </c>
      <c r="K35" s="327"/>
      <c r="L35" s="327">
        <v>36</v>
      </c>
      <c r="M35" s="318">
        <f>H35-I35</f>
        <v>78</v>
      </c>
      <c r="N35" s="310"/>
      <c r="O35" s="327"/>
      <c r="P35" s="327"/>
      <c r="Q35" s="311"/>
      <c r="R35" s="319"/>
      <c r="S35" s="318"/>
      <c r="T35" s="319"/>
      <c r="U35" s="318">
        <f>I35/18</f>
        <v>4</v>
      </c>
      <c r="V35" s="319"/>
      <c r="W35" s="318"/>
      <c r="X35" s="319"/>
      <c r="Y35" s="318"/>
      <c r="Z35" s="277"/>
    </row>
    <row r="36" spans="1:26" ht="34.5" customHeight="1">
      <c r="A36" s="328" t="s">
        <v>113</v>
      </c>
      <c r="B36" s="330" t="s">
        <v>109</v>
      </c>
      <c r="C36" s="279">
        <v>4</v>
      </c>
      <c r="D36" s="279"/>
      <c r="E36" s="280"/>
      <c r="F36" s="281"/>
      <c r="G36" s="279">
        <v>5</v>
      </c>
      <c r="H36" s="164">
        <f aca="true" t="shared" si="3" ref="H36:H42">G36*30</f>
        <v>150</v>
      </c>
      <c r="I36" s="282">
        <f aca="true" t="shared" si="4" ref="I36:I42">J36+K36+L36</f>
        <v>72</v>
      </c>
      <c r="J36" s="282">
        <v>36</v>
      </c>
      <c r="K36" s="282"/>
      <c r="L36" s="282">
        <v>36</v>
      </c>
      <c r="M36" s="283">
        <f aca="true" t="shared" si="5" ref="M36:M42">H36-I36</f>
        <v>78</v>
      </c>
      <c r="N36" s="280"/>
      <c r="O36" s="282"/>
      <c r="P36" s="282"/>
      <c r="Q36" s="281"/>
      <c r="R36" s="284"/>
      <c r="S36" s="283"/>
      <c r="T36" s="284"/>
      <c r="U36" s="283">
        <f aca="true" t="shared" si="6" ref="U36:U42">I36/18</f>
        <v>4</v>
      </c>
      <c r="V36" s="284"/>
      <c r="W36" s="283"/>
      <c r="X36" s="284"/>
      <c r="Y36" s="283"/>
      <c r="Z36" s="277"/>
    </row>
    <row r="37" spans="1:26" ht="35.25" customHeight="1">
      <c r="A37" s="328" t="s">
        <v>114</v>
      </c>
      <c r="B37" s="330" t="s">
        <v>111</v>
      </c>
      <c r="C37" s="279">
        <v>4</v>
      </c>
      <c r="D37" s="279"/>
      <c r="E37" s="280"/>
      <c r="F37" s="281"/>
      <c r="G37" s="279">
        <v>5</v>
      </c>
      <c r="H37" s="164">
        <f t="shared" si="3"/>
        <v>150</v>
      </c>
      <c r="I37" s="282">
        <f t="shared" si="4"/>
        <v>72</v>
      </c>
      <c r="J37" s="282">
        <v>36</v>
      </c>
      <c r="K37" s="282"/>
      <c r="L37" s="282">
        <v>36</v>
      </c>
      <c r="M37" s="283">
        <f t="shared" si="5"/>
        <v>78</v>
      </c>
      <c r="N37" s="280"/>
      <c r="O37" s="282"/>
      <c r="P37" s="282"/>
      <c r="Q37" s="281"/>
      <c r="R37" s="284"/>
      <c r="S37" s="283"/>
      <c r="T37" s="284"/>
      <c r="U37" s="283">
        <f t="shared" si="6"/>
        <v>4</v>
      </c>
      <c r="V37" s="284"/>
      <c r="W37" s="283"/>
      <c r="X37" s="284"/>
      <c r="Y37" s="283"/>
      <c r="Z37" s="277"/>
    </row>
    <row r="38" spans="1:26" ht="33" customHeight="1">
      <c r="A38" s="328" t="s">
        <v>115</v>
      </c>
      <c r="B38" s="330" t="s">
        <v>110</v>
      </c>
      <c r="C38" s="279">
        <v>4</v>
      </c>
      <c r="D38" s="279"/>
      <c r="E38" s="280"/>
      <c r="F38" s="281"/>
      <c r="G38" s="279">
        <v>5</v>
      </c>
      <c r="H38" s="164">
        <f t="shared" si="3"/>
        <v>150</v>
      </c>
      <c r="I38" s="282">
        <f t="shared" si="4"/>
        <v>72</v>
      </c>
      <c r="J38" s="282">
        <v>36</v>
      </c>
      <c r="K38" s="282"/>
      <c r="L38" s="282">
        <v>36</v>
      </c>
      <c r="M38" s="283">
        <f t="shared" si="5"/>
        <v>78</v>
      </c>
      <c r="N38" s="280"/>
      <c r="O38" s="282"/>
      <c r="P38" s="282"/>
      <c r="Q38" s="281"/>
      <c r="R38" s="284"/>
      <c r="S38" s="283"/>
      <c r="T38" s="284"/>
      <c r="U38" s="283">
        <f t="shared" si="6"/>
        <v>4</v>
      </c>
      <c r="V38" s="284"/>
      <c r="W38" s="283"/>
      <c r="X38" s="284"/>
      <c r="Y38" s="283"/>
      <c r="Z38" s="277"/>
    </row>
    <row r="39" spans="1:26" ht="30.75" customHeight="1">
      <c r="A39" s="328" t="s">
        <v>116</v>
      </c>
      <c r="B39" s="330" t="s">
        <v>112</v>
      </c>
      <c r="C39" s="279">
        <v>4</v>
      </c>
      <c r="D39" s="279"/>
      <c r="E39" s="280"/>
      <c r="F39" s="281"/>
      <c r="G39" s="279">
        <v>5</v>
      </c>
      <c r="H39" s="164">
        <f t="shared" si="3"/>
        <v>150</v>
      </c>
      <c r="I39" s="282">
        <f t="shared" si="4"/>
        <v>72</v>
      </c>
      <c r="J39" s="282">
        <v>36</v>
      </c>
      <c r="K39" s="282"/>
      <c r="L39" s="282">
        <v>36</v>
      </c>
      <c r="M39" s="283">
        <f t="shared" si="5"/>
        <v>78</v>
      </c>
      <c r="N39" s="280"/>
      <c r="O39" s="282"/>
      <c r="P39" s="282"/>
      <c r="Q39" s="281"/>
      <c r="R39" s="284"/>
      <c r="S39" s="283"/>
      <c r="T39" s="284"/>
      <c r="U39" s="283">
        <f t="shared" si="6"/>
        <v>4</v>
      </c>
      <c r="V39" s="284"/>
      <c r="W39" s="283"/>
      <c r="X39" s="284"/>
      <c r="Y39" s="283"/>
      <c r="Z39" s="277"/>
    </row>
    <row r="40" spans="1:26" ht="33" customHeight="1">
      <c r="A40" s="328" t="s">
        <v>117</v>
      </c>
      <c r="B40" s="330" t="s">
        <v>119</v>
      </c>
      <c r="C40" s="279">
        <v>4</v>
      </c>
      <c r="D40" s="279"/>
      <c r="E40" s="280"/>
      <c r="F40" s="281"/>
      <c r="G40" s="279">
        <v>5</v>
      </c>
      <c r="H40" s="164">
        <f t="shared" si="3"/>
        <v>150</v>
      </c>
      <c r="I40" s="282">
        <f t="shared" si="4"/>
        <v>72</v>
      </c>
      <c r="J40" s="282">
        <v>36</v>
      </c>
      <c r="K40" s="282"/>
      <c r="L40" s="282">
        <v>36</v>
      </c>
      <c r="M40" s="283">
        <f t="shared" si="5"/>
        <v>78</v>
      </c>
      <c r="N40" s="280"/>
      <c r="O40" s="282"/>
      <c r="P40" s="282"/>
      <c r="Q40" s="281"/>
      <c r="R40" s="284"/>
      <c r="S40" s="283"/>
      <c r="T40" s="284"/>
      <c r="U40" s="283">
        <f t="shared" si="6"/>
        <v>4</v>
      </c>
      <c r="V40" s="284"/>
      <c r="W40" s="283"/>
      <c r="X40" s="284"/>
      <c r="Y40" s="283"/>
      <c r="Z40" s="277"/>
    </row>
    <row r="41" spans="1:26" ht="33" customHeight="1">
      <c r="A41" s="328" t="s">
        <v>121</v>
      </c>
      <c r="B41" s="330" t="s">
        <v>120</v>
      </c>
      <c r="C41" s="279">
        <v>4</v>
      </c>
      <c r="D41" s="279"/>
      <c r="E41" s="280"/>
      <c r="F41" s="281"/>
      <c r="G41" s="279">
        <v>5</v>
      </c>
      <c r="H41" s="164">
        <f t="shared" si="3"/>
        <v>150</v>
      </c>
      <c r="I41" s="282">
        <f t="shared" si="4"/>
        <v>72</v>
      </c>
      <c r="J41" s="282">
        <v>36</v>
      </c>
      <c r="K41" s="282"/>
      <c r="L41" s="282">
        <v>36</v>
      </c>
      <c r="M41" s="283">
        <f t="shared" si="5"/>
        <v>78</v>
      </c>
      <c r="N41" s="280"/>
      <c r="O41" s="282"/>
      <c r="P41" s="282"/>
      <c r="Q41" s="281"/>
      <c r="R41" s="284"/>
      <c r="S41" s="283"/>
      <c r="T41" s="284"/>
      <c r="U41" s="283">
        <f t="shared" si="6"/>
        <v>4</v>
      </c>
      <c r="V41" s="284"/>
      <c r="W41" s="283"/>
      <c r="X41" s="284"/>
      <c r="Y41" s="283"/>
      <c r="Z41" s="277"/>
    </row>
    <row r="42" spans="1:26" ht="36" customHeight="1" thickBot="1">
      <c r="A42" s="329" t="s">
        <v>122</v>
      </c>
      <c r="B42" s="265" t="s">
        <v>118</v>
      </c>
      <c r="C42" s="266">
        <v>4</v>
      </c>
      <c r="D42" s="285"/>
      <c r="E42" s="267"/>
      <c r="F42" s="268"/>
      <c r="G42" s="266">
        <v>5</v>
      </c>
      <c r="H42" s="286">
        <f t="shared" si="3"/>
        <v>150</v>
      </c>
      <c r="I42" s="287">
        <f t="shared" si="4"/>
        <v>72</v>
      </c>
      <c r="J42" s="287">
        <v>36</v>
      </c>
      <c r="K42" s="287"/>
      <c r="L42" s="287">
        <v>36</v>
      </c>
      <c r="M42" s="288">
        <f t="shared" si="5"/>
        <v>78</v>
      </c>
      <c r="N42" s="289"/>
      <c r="O42" s="287"/>
      <c r="P42" s="287"/>
      <c r="Q42" s="290"/>
      <c r="R42" s="291"/>
      <c r="S42" s="288"/>
      <c r="T42" s="291"/>
      <c r="U42" s="288">
        <f t="shared" si="6"/>
        <v>4</v>
      </c>
      <c r="V42" s="276"/>
      <c r="W42" s="275"/>
      <c r="X42" s="276"/>
      <c r="Y42" s="275"/>
      <c r="Z42" s="123"/>
    </row>
    <row r="43" spans="1:26" ht="21.75" customHeight="1" thickBot="1">
      <c r="A43" s="536" t="s">
        <v>79</v>
      </c>
      <c r="B43" s="536"/>
      <c r="C43" s="536"/>
      <c r="D43" s="536"/>
      <c r="E43" s="536"/>
      <c r="F43" s="536"/>
      <c r="G43" s="245">
        <f>G34</f>
        <v>5</v>
      </c>
      <c r="H43" s="245">
        <f aca="true" t="shared" si="7" ref="H43:Q43">H34</f>
        <v>150</v>
      </c>
      <c r="I43" s="245">
        <f t="shared" si="7"/>
        <v>72</v>
      </c>
      <c r="J43" s="245">
        <f t="shared" si="7"/>
        <v>36</v>
      </c>
      <c r="K43" s="245"/>
      <c r="L43" s="245">
        <f t="shared" si="7"/>
        <v>36</v>
      </c>
      <c r="M43" s="245">
        <f t="shared" si="7"/>
        <v>78</v>
      </c>
      <c r="N43" s="245">
        <f t="shared" si="7"/>
        <v>0</v>
      </c>
      <c r="O43" s="245">
        <f t="shared" si="7"/>
        <v>0</v>
      </c>
      <c r="P43" s="245">
        <f t="shared" si="7"/>
        <v>0</v>
      </c>
      <c r="Q43" s="245">
        <f t="shared" si="7"/>
        <v>0</v>
      </c>
      <c r="R43" s="245"/>
      <c r="S43" s="245"/>
      <c r="T43" s="245"/>
      <c r="U43" s="245">
        <f>U35</f>
        <v>4</v>
      </c>
      <c r="V43" s="292"/>
      <c r="W43" s="246"/>
      <c r="X43" s="246"/>
      <c r="Y43" s="246"/>
      <c r="Z43" s="123"/>
    </row>
    <row r="44" spans="1:26" ht="19.5" customHeight="1" thickBot="1">
      <c r="A44" s="552" t="s">
        <v>80</v>
      </c>
      <c r="B44" s="553"/>
      <c r="C44" s="553"/>
      <c r="D44" s="553"/>
      <c r="E44" s="553"/>
      <c r="F44" s="554"/>
      <c r="G44" s="252">
        <f>G31+G43</f>
        <v>10</v>
      </c>
      <c r="H44" s="252">
        <f aca="true" t="shared" si="8" ref="H44:U44">H31+H43</f>
        <v>300</v>
      </c>
      <c r="I44" s="252">
        <f t="shared" si="8"/>
        <v>132</v>
      </c>
      <c r="J44" s="252">
        <f t="shared" si="8"/>
        <v>66</v>
      </c>
      <c r="K44" s="252"/>
      <c r="L44" s="252">
        <f t="shared" si="8"/>
        <v>66</v>
      </c>
      <c r="M44" s="252">
        <f t="shared" si="8"/>
        <v>168</v>
      </c>
      <c r="N44" s="252">
        <f t="shared" si="8"/>
        <v>0</v>
      </c>
      <c r="O44" s="252">
        <f t="shared" si="8"/>
        <v>0</v>
      </c>
      <c r="P44" s="252">
        <f t="shared" si="8"/>
        <v>0</v>
      </c>
      <c r="Q44" s="252">
        <f t="shared" si="8"/>
        <v>0</v>
      </c>
      <c r="R44" s="252"/>
      <c r="S44" s="252"/>
      <c r="T44" s="252">
        <f t="shared" si="8"/>
        <v>4</v>
      </c>
      <c r="U44" s="252">
        <f t="shared" si="8"/>
        <v>4</v>
      </c>
      <c r="V44" s="253"/>
      <c r="W44" s="253"/>
      <c r="X44" s="253"/>
      <c r="Y44" s="253"/>
      <c r="Z44" s="123"/>
    </row>
    <row r="45" spans="1:26" ht="18.75" customHeight="1" thickBot="1">
      <c r="A45" s="537" t="s">
        <v>85</v>
      </c>
      <c r="B45" s="537"/>
      <c r="C45" s="537"/>
      <c r="D45" s="537"/>
      <c r="E45" s="537"/>
      <c r="F45" s="537"/>
      <c r="G45" s="252">
        <f>G24+G44</f>
        <v>40</v>
      </c>
      <c r="H45" s="252">
        <f aca="true" t="shared" si="9" ref="H45:U45">H24+H44</f>
        <v>1200</v>
      </c>
      <c r="I45" s="252">
        <f t="shared" si="9"/>
        <v>450</v>
      </c>
      <c r="J45" s="252">
        <f t="shared" si="9"/>
        <v>192</v>
      </c>
      <c r="K45" s="252"/>
      <c r="L45" s="252">
        <f t="shared" si="9"/>
        <v>258</v>
      </c>
      <c r="M45" s="252">
        <f t="shared" si="9"/>
        <v>750</v>
      </c>
      <c r="N45" s="252">
        <f t="shared" si="9"/>
        <v>0</v>
      </c>
      <c r="O45" s="252">
        <f t="shared" si="9"/>
        <v>0</v>
      </c>
      <c r="P45" s="252">
        <f t="shared" si="9"/>
        <v>0</v>
      </c>
      <c r="Q45" s="252">
        <f t="shared" si="9"/>
        <v>0</v>
      </c>
      <c r="R45" s="252">
        <f t="shared" si="9"/>
        <v>6</v>
      </c>
      <c r="S45" s="252">
        <f t="shared" si="9"/>
        <v>6</v>
      </c>
      <c r="T45" s="252">
        <f t="shared" si="9"/>
        <v>12</v>
      </c>
      <c r="U45" s="252">
        <f t="shared" si="9"/>
        <v>4</v>
      </c>
      <c r="V45" s="253"/>
      <c r="W45" s="253"/>
      <c r="X45" s="253"/>
      <c r="Y45" s="253"/>
      <c r="Z45" s="123"/>
    </row>
    <row r="46" spans="1:26" ht="19.5" customHeight="1" thickBot="1">
      <c r="A46" s="524" t="s">
        <v>24</v>
      </c>
      <c r="B46" s="525"/>
      <c r="C46" s="525"/>
      <c r="D46" s="525"/>
      <c r="E46" s="525"/>
      <c r="F46" s="525"/>
      <c r="G46" s="525"/>
      <c r="H46" s="525"/>
      <c r="I46" s="525"/>
      <c r="J46" s="525"/>
      <c r="K46" s="525"/>
      <c r="L46" s="525"/>
      <c r="M46" s="526"/>
      <c r="N46" s="293"/>
      <c r="O46" s="293"/>
      <c r="P46" s="293"/>
      <c r="Q46" s="294"/>
      <c r="R46" s="252">
        <f>R45</f>
        <v>6</v>
      </c>
      <c r="S46" s="252">
        <f>S45</f>
        <v>6</v>
      </c>
      <c r="T46" s="252">
        <f>T45</f>
        <v>12</v>
      </c>
      <c r="U46" s="295">
        <f>U45</f>
        <v>4</v>
      </c>
      <c r="V46" s="253"/>
      <c r="W46" s="253"/>
      <c r="X46" s="253"/>
      <c r="Y46" s="253"/>
      <c r="Z46" s="123"/>
    </row>
    <row r="47" spans="1:26" ht="20.25" customHeight="1" thickBot="1">
      <c r="A47" s="296"/>
      <c r="B47" s="517" t="s">
        <v>81</v>
      </c>
      <c r="C47" s="517"/>
      <c r="D47" s="517"/>
      <c r="E47" s="517"/>
      <c r="F47" s="517"/>
      <c r="G47" s="517"/>
      <c r="H47" s="517"/>
      <c r="I47" s="517"/>
      <c r="J47" s="517"/>
      <c r="K47" s="517"/>
      <c r="L47" s="517"/>
      <c r="M47" s="517"/>
      <c r="N47" s="297"/>
      <c r="O47" s="297"/>
      <c r="P47" s="297"/>
      <c r="Q47" s="297"/>
      <c r="R47" s="252">
        <v>1</v>
      </c>
      <c r="S47" s="252">
        <v>2</v>
      </c>
      <c r="T47" s="252">
        <v>2</v>
      </c>
      <c r="U47" s="295">
        <v>1</v>
      </c>
      <c r="V47" s="253"/>
      <c r="W47" s="253"/>
      <c r="X47" s="253"/>
      <c r="Y47" s="253"/>
      <c r="Z47" s="123"/>
    </row>
    <row r="48" spans="1:26" ht="19.5" customHeight="1" thickBot="1">
      <c r="A48" s="296"/>
      <c r="B48" s="517" t="s">
        <v>82</v>
      </c>
      <c r="C48" s="517"/>
      <c r="D48" s="517"/>
      <c r="E48" s="517"/>
      <c r="F48" s="517"/>
      <c r="G48" s="517"/>
      <c r="H48" s="517"/>
      <c r="I48" s="517"/>
      <c r="J48" s="517"/>
      <c r="K48" s="517"/>
      <c r="L48" s="517"/>
      <c r="M48" s="517"/>
      <c r="N48" s="297"/>
      <c r="O48" s="297"/>
      <c r="P48" s="297"/>
      <c r="Q48" s="297"/>
      <c r="R48" s="252">
        <v>1</v>
      </c>
      <c r="S48" s="252"/>
      <c r="T48" s="252">
        <v>1</v>
      </c>
      <c r="U48" s="295"/>
      <c r="V48" s="253"/>
      <c r="W48" s="253"/>
      <c r="X48" s="253"/>
      <c r="Y48" s="253"/>
      <c r="Z48" s="123"/>
    </row>
    <row r="49" spans="1:26" ht="18" customHeight="1" thickBot="1">
      <c r="A49" s="296"/>
      <c r="B49" s="517" t="s">
        <v>83</v>
      </c>
      <c r="C49" s="517"/>
      <c r="D49" s="517"/>
      <c r="E49" s="517"/>
      <c r="F49" s="517"/>
      <c r="G49" s="517"/>
      <c r="H49" s="517"/>
      <c r="I49" s="517"/>
      <c r="J49" s="517"/>
      <c r="K49" s="517"/>
      <c r="L49" s="517"/>
      <c r="M49" s="517"/>
      <c r="N49" s="297"/>
      <c r="O49" s="297"/>
      <c r="P49" s="297"/>
      <c r="Q49" s="297"/>
      <c r="R49" s="555">
        <f>G13+G14+G15+G20</f>
        <v>15</v>
      </c>
      <c r="S49" s="579"/>
      <c r="T49" s="555">
        <f>G16+G21+G28+G34</f>
        <v>21</v>
      </c>
      <c r="U49" s="579"/>
      <c r="V49" s="580">
        <f>G22</f>
        <v>4</v>
      </c>
      <c r="W49" s="581"/>
      <c r="X49" s="253"/>
      <c r="Y49" s="253"/>
      <c r="Z49" s="123"/>
    </row>
    <row r="50" spans="1:26" ht="20.25" customHeight="1" thickBot="1">
      <c r="A50" s="296"/>
      <c r="B50" s="517" t="s">
        <v>84</v>
      </c>
      <c r="C50" s="517"/>
      <c r="D50" s="517"/>
      <c r="E50" s="517"/>
      <c r="F50" s="517"/>
      <c r="G50" s="517"/>
      <c r="H50" s="517"/>
      <c r="I50" s="517"/>
      <c r="J50" s="517"/>
      <c r="K50" s="517"/>
      <c r="L50" s="517"/>
      <c r="M50" s="517"/>
      <c r="N50" s="297"/>
      <c r="O50" s="297"/>
      <c r="P50" s="297"/>
      <c r="Q50" s="297"/>
      <c r="R50" s="555">
        <f>R49/G45*100</f>
        <v>37.5</v>
      </c>
      <c r="S50" s="579"/>
      <c r="T50" s="555">
        <f>T49/G45*100</f>
        <v>52.5</v>
      </c>
      <c r="U50" s="579"/>
      <c r="V50" s="582">
        <f>V49/G45*100</f>
        <v>10</v>
      </c>
      <c r="W50" s="583"/>
      <c r="X50" s="253"/>
      <c r="Y50" s="253"/>
      <c r="Z50" s="123"/>
    </row>
    <row r="51" spans="1:26" ht="29.25" customHeight="1" thickBot="1">
      <c r="A51" s="522" t="s">
        <v>86</v>
      </c>
      <c r="B51" s="523"/>
      <c r="C51" s="523"/>
      <c r="D51" s="523"/>
      <c r="E51" s="523"/>
      <c r="F51" s="523"/>
      <c r="G51" s="523"/>
      <c r="H51" s="523"/>
      <c r="I51" s="523"/>
      <c r="J51" s="523"/>
      <c r="K51" s="523"/>
      <c r="L51" s="523"/>
      <c r="M51" s="523"/>
      <c r="N51" s="523"/>
      <c r="O51" s="523"/>
      <c r="P51" s="523"/>
      <c r="Q51" s="523"/>
      <c r="R51" s="523"/>
      <c r="S51" s="523"/>
      <c r="T51" s="523"/>
      <c r="U51" s="523"/>
      <c r="V51" s="523"/>
      <c r="W51" s="523"/>
      <c r="X51" s="523"/>
      <c r="Y51" s="523"/>
      <c r="Z51" s="34"/>
    </row>
    <row r="52" spans="1:26" ht="31.5">
      <c r="A52" s="67">
        <v>1</v>
      </c>
      <c r="B52" s="68" t="s">
        <v>62</v>
      </c>
      <c r="C52" s="69"/>
      <c r="D52" s="70"/>
      <c r="E52" s="70"/>
      <c r="F52" s="71"/>
      <c r="G52" s="72">
        <f>G53+G54</f>
        <v>12</v>
      </c>
      <c r="H52" s="73">
        <f>H53+H54</f>
        <v>360</v>
      </c>
      <c r="I52" s="74">
        <f>I53+I54</f>
        <v>198</v>
      </c>
      <c r="J52" s="75"/>
      <c r="K52" s="75"/>
      <c r="L52" s="75">
        <f>L53+L54</f>
        <v>198</v>
      </c>
      <c r="M52" s="76">
        <f>M53+M54</f>
        <v>162</v>
      </c>
      <c r="N52" s="77"/>
      <c r="O52" s="78"/>
      <c r="P52" s="79"/>
      <c r="Q52" s="80"/>
      <c r="R52" s="81"/>
      <c r="S52" s="82"/>
      <c r="T52" s="83"/>
      <c r="U52" s="84"/>
      <c r="V52" s="298"/>
      <c r="W52" s="299"/>
      <c r="X52" s="298"/>
      <c r="Y52" s="299"/>
      <c r="Z52" s="34"/>
    </row>
    <row r="53" spans="1:26" ht="31.5">
      <c r="A53" s="85" t="s">
        <v>46</v>
      </c>
      <c r="B53" s="86" t="s">
        <v>62</v>
      </c>
      <c r="C53" s="87">
        <v>2</v>
      </c>
      <c r="D53" s="88">
        <v>1</v>
      </c>
      <c r="E53" s="88"/>
      <c r="F53" s="89"/>
      <c r="G53" s="90">
        <v>6</v>
      </c>
      <c r="H53" s="91">
        <f>G53*30</f>
        <v>180</v>
      </c>
      <c r="I53" s="92">
        <f>J53+K53+L53</f>
        <v>99</v>
      </c>
      <c r="J53" s="88"/>
      <c r="K53" s="88"/>
      <c r="L53" s="88">
        <v>99</v>
      </c>
      <c r="M53" s="93">
        <f>H53-I53</f>
        <v>81</v>
      </c>
      <c r="N53" s="94">
        <v>3</v>
      </c>
      <c r="O53" s="95">
        <v>3</v>
      </c>
      <c r="P53" s="96"/>
      <c r="Q53" s="97"/>
      <c r="R53" s="98">
        <v>3</v>
      </c>
      <c r="S53" s="99">
        <v>3</v>
      </c>
      <c r="T53" s="14"/>
      <c r="U53" s="15"/>
      <c r="V53" s="300"/>
      <c r="W53" s="118"/>
      <c r="X53" s="300"/>
      <c r="Y53" s="118"/>
      <c r="Z53" s="123"/>
    </row>
    <row r="54" spans="1:26" ht="32.25" thickBot="1">
      <c r="A54" s="100" t="s">
        <v>47</v>
      </c>
      <c r="B54" s="101" t="s">
        <v>62</v>
      </c>
      <c r="C54" s="102">
        <v>4</v>
      </c>
      <c r="D54" s="103">
        <v>3</v>
      </c>
      <c r="E54" s="103"/>
      <c r="F54" s="104"/>
      <c r="G54" s="105">
        <v>6</v>
      </c>
      <c r="H54" s="106">
        <f>G54*30</f>
        <v>180</v>
      </c>
      <c r="I54" s="107">
        <f>J54+K54+L54</f>
        <v>99</v>
      </c>
      <c r="J54" s="103"/>
      <c r="K54" s="103"/>
      <c r="L54" s="103">
        <v>99</v>
      </c>
      <c r="M54" s="108">
        <f>H54-I54</f>
        <v>81</v>
      </c>
      <c r="N54" s="109"/>
      <c r="O54" s="110"/>
      <c r="P54" s="111">
        <v>3</v>
      </c>
      <c r="Q54" s="112">
        <v>3</v>
      </c>
      <c r="R54" s="113"/>
      <c r="S54" s="114"/>
      <c r="T54" s="115">
        <v>3</v>
      </c>
      <c r="U54" s="116">
        <v>3</v>
      </c>
      <c r="V54" s="301"/>
      <c r="W54" s="302"/>
      <c r="X54" s="301"/>
      <c r="Y54" s="302"/>
      <c r="Z54" s="123"/>
    </row>
    <row r="55" spans="1:26" ht="15.75">
      <c r="A55" s="35"/>
      <c r="B55" s="36"/>
      <c r="C55" s="37"/>
      <c r="D55" s="37"/>
      <c r="E55" s="38"/>
      <c r="F55" s="38"/>
      <c r="G55" s="39"/>
      <c r="H55" s="39"/>
      <c r="I55" s="40"/>
      <c r="J55" s="39"/>
      <c r="K55" s="39"/>
      <c r="L55" s="41"/>
      <c r="M55" s="42"/>
      <c r="N55" s="38"/>
      <c r="O55" s="38"/>
      <c r="P55" s="41"/>
      <c r="Q55" s="41"/>
      <c r="R55" s="303"/>
      <c r="S55" s="303"/>
      <c r="T55" s="303"/>
      <c r="U55" s="123"/>
      <c r="V55" s="123"/>
      <c r="W55" s="123"/>
      <c r="X55" s="123"/>
      <c r="Y55" s="123"/>
      <c r="Z55" s="123"/>
    </row>
    <row r="56" spans="1:26" ht="15.75">
      <c r="A56" s="35"/>
      <c r="B56" s="36"/>
      <c r="C56" s="37"/>
      <c r="D56" s="37"/>
      <c r="E56" s="38"/>
      <c r="F56" s="38"/>
      <c r="G56" s="39"/>
      <c r="H56" s="39"/>
      <c r="I56" s="40"/>
      <c r="J56" s="39"/>
      <c r="K56" s="39"/>
      <c r="L56" s="41"/>
      <c r="M56" s="42"/>
      <c r="N56" s="38"/>
      <c r="O56" s="38"/>
      <c r="P56" s="41"/>
      <c r="Q56" s="41"/>
      <c r="R56" s="303"/>
      <c r="S56" s="303"/>
      <c r="T56" s="303"/>
      <c r="U56" s="123"/>
      <c r="V56" s="123"/>
      <c r="W56" s="123"/>
      <c r="X56" s="123"/>
      <c r="Y56" s="123"/>
      <c r="Z56" s="123"/>
    </row>
    <row r="57" spans="1:26" ht="15.75">
      <c r="A57" s="35"/>
      <c r="B57" s="36"/>
      <c r="C57" s="37"/>
      <c r="D57" s="37"/>
      <c r="E57" s="38"/>
      <c r="F57" s="38"/>
      <c r="G57" s="39"/>
      <c r="H57" s="39"/>
      <c r="I57" s="40"/>
      <c r="J57" s="39"/>
      <c r="K57" s="39"/>
      <c r="L57" s="41"/>
      <c r="M57" s="42"/>
      <c r="N57" s="38"/>
      <c r="O57" s="38"/>
      <c r="P57" s="41"/>
      <c r="Q57" s="41"/>
      <c r="R57" s="303"/>
      <c r="S57" s="303"/>
      <c r="T57" s="303"/>
      <c r="U57" s="123"/>
      <c r="V57" s="123"/>
      <c r="W57" s="123"/>
      <c r="X57" s="123"/>
      <c r="Y57" s="123"/>
      <c r="Z57" s="123"/>
    </row>
    <row r="58" spans="1:26" ht="15.75">
      <c r="A58" s="35"/>
      <c r="B58" s="36"/>
      <c r="C58" s="37"/>
      <c r="D58" s="37"/>
      <c r="E58" s="38"/>
      <c r="F58" s="38"/>
      <c r="G58" s="39"/>
      <c r="H58" s="39"/>
      <c r="I58" s="40"/>
      <c r="J58" s="39"/>
      <c r="K58" s="39"/>
      <c r="L58" s="41"/>
      <c r="M58" s="42"/>
      <c r="N58" s="38"/>
      <c r="O58" s="38"/>
      <c r="P58" s="41"/>
      <c r="Q58" s="41"/>
      <c r="R58" s="303"/>
      <c r="S58" s="303"/>
      <c r="T58" s="303"/>
      <c r="U58" s="123"/>
      <c r="V58" s="123"/>
      <c r="W58" s="123"/>
      <c r="X58" s="123"/>
      <c r="Y58" s="123"/>
      <c r="Z58" s="123"/>
    </row>
    <row r="59" spans="1:26" s="4" customFormat="1" ht="33.75" customHeight="1">
      <c r="A59" s="34"/>
      <c r="B59" s="304" t="s">
        <v>88</v>
      </c>
      <c r="C59" s="34"/>
      <c r="D59" s="34"/>
      <c r="E59" s="34"/>
      <c r="F59" s="34"/>
      <c r="G59" s="34"/>
      <c r="H59" s="520" t="s">
        <v>155</v>
      </c>
      <c r="I59" s="521"/>
      <c r="J59" s="521"/>
      <c r="K59" s="521"/>
      <c r="L59" s="521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123"/>
    </row>
    <row r="60" spans="1:26" s="4" customFormat="1" ht="33.75" customHeight="1">
      <c r="A60" s="34"/>
      <c r="B60" s="304"/>
      <c r="C60" s="34"/>
      <c r="D60" s="34"/>
      <c r="E60" s="34"/>
      <c r="F60" s="34"/>
      <c r="G60" s="34"/>
      <c r="H60" s="305"/>
      <c r="I60" s="306"/>
      <c r="J60" s="306"/>
      <c r="K60" s="306"/>
      <c r="L60" s="306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123"/>
    </row>
    <row r="61" spans="1:26" s="4" customFormat="1" ht="18" customHeight="1">
      <c r="A61" s="34"/>
      <c r="B61" s="307" t="s">
        <v>123</v>
      </c>
      <c r="C61" s="34"/>
      <c r="D61" s="34"/>
      <c r="E61" s="34"/>
      <c r="F61" s="34"/>
      <c r="G61" s="34"/>
      <c r="H61" s="520" t="s">
        <v>155</v>
      </c>
      <c r="I61" s="521"/>
      <c r="J61" s="521"/>
      <c r="K61" s="521"/>
      <c r="L61" s="521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123"/>
    </row>
    <row r="62" spans="1:26" s="4" customFormat="1" ht="18" customHeight="1">
      <c r="A62" s="34"/>
      <c r="B62" s="307"/>
      <c r="C62" s="34"/>
      <c r="D62" s="34"/>
      <c r="E62" s="34"/>
      <c r="F62" s="34"/>
      <c r="G62" s="34"/>
      <c r="H62" s="520"/>
      <c r="I62" s="521"/>
      <c r="J62" s="521"/>
      <c r="K62" s="521"/>
      <c r="L62" s="521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123"/>
    </row>
    <row r="63" spans="1:26" s="4" customFormat="1" ht="18" customHeight="1">
      <c r="A63" s="34"/>
      <c r="B63" s="307"/>
      <c r="C63" s="34"/>
      <c r="D63" s="34"/>
      <c r="E63" s="34"/>
      <c r="F63" s="34"/>
      <c r="G63" s="34"/>
      <c r="H63" s="305"/>
      <c r="I63" s="306"/>
      <c r="J63" s="306"/>
      <c r="K63" s="306"/>
      <c r="L63" s="306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123"/>
    </row>
    <row r="64" spans="1:26" s="4" customFormat="1" ht="18" customHeight="1">
      <c r="A64" s="34"/>
      <c r="B64" s="307" t="s">
        <v>124</v>
      </c>
      <c r="C64" s="34"/>
      <c r="D64" s="34"/>
      <c r="E64" s="34"/>
      <c r="F64" s="34"/>
      <c r="G64" s="34"/>
      <c r="H64" s="518" t="s">
        <v>156</v>
      </c>
      <c r="I64" s="519"/>
      <c r="J64" s="519"/>
      <c r="K64" s="519"/>
      <c r="L64" s="519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123"/>
    </row>
    <row r="65" spans="1:26" s="4" customFormat="1" ht="18" customHeight="1">
      <c r="A65" s="34"/>
      <c r="B65" s="307"/>
      <c r="C65" s="34"/>
      <c r="D65" s="34"/>
      <c r="E65" s="34"/>
      <c r="F65" s="34"/>
      <c r="G65" s="34"/>
      <c r="K65" s="370"/>
      <c r="L65" s="371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123"/>
    </row>
    <row r="66" spans="1:26" s="4" customFormat="1" ht="18" customHeight="1">
      <c r="A66" s="34"/>
      <c r="B66" s="307"/>
      <c r="C66" s="34"/>
      <c r="D66" s="34"/>
      <c r="E66" s="34"/>
      <c r="F66" s="34"/>
      <c r="G66" s="34"/>
      <c r="H66" s="372"/>
      <c r="I66" s="372"/>
      <c r="J66" s="372"/>
      <c r="K66" s="373"/>
      <c r="L66" s="373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123"/>
    </row>
    <row r="67" spans="1:26" s="4" customFormat="1" ht="31.5">
      <c r="A67" s="34"/>
      <c r="B67" s="308" t="s">
        <v>87</v>
      </c>
      <c r="C67" s="43"/>
      <c r="D67" s="43"/>
      <c r="E67" s="43"/>
      <c r="F67" s="43"/>
      <c r="G67" s="43"/>
      <c r="H67" s="515" t="s">
        <v>157</v>
      </c>
      <c r="I67" s="516"/>
      <c r="J67" s="516"/>
      <c r="K67" s="44"/>
      <c r="L67" s="34"/>
      <c r="M67" s="34"/>
      <c r="N67" s="45"/>
      <c r="O67" s="45"/>
      <c r="P67" s="45"/>
      <c r="Q67" s="34"/>
      <c r="R67" s="34"/>
      <c r="S67" s="34"/>
      <c r="T67" s="34"/>
      <c r="U67" s="34"/>
      <c r="V67" s="34"/>
      <c r="W67" s="34"/>
      <c r="X67" s="34"/>
      <c r="Y67" s="34"/>
      <c r="Z67" s="123"/>
    </row>
    <row r="68" spans="1:26" ht="15.75">
      <c r="A68" s="34"/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303"/>
      <c r="N68" s="46"/>
      <c r="O68" s="46"/>
      <c r="P68" s="46"/>
      <c r="Q68" s="303"/>
      <c r="R68" s="303"/>
      <c r="S68" s="303"/>
      <c r="T68" s="303"/>
      <c r="U68" s="123"/>
      <c r="V68" s="123"/>
      <c r="W68" s="123"/>
      <c r="X68" s="123"/>
      <c r="Y68" s="123"/>
      <c r="Z68" s="123"/>
    </row>
    <row r="69" spans="1:26" ht="18.75">
      <c r="A69" s="303"/>
      <c r="B69" s="584" t="s">
        <v>159</v>
      </c>
      <c r="C69" s="372"/>
      <c r="D69" s="372"/>
      <c r="E69" s="372"/>
      <c r="F69" s="372"/>
      <c r="G69" s="372"/>
      <c r="H69" s="372" t="s">
        <v>158</v>
      </c>
      <c r="I69" s="372"/>
      <c r="J69" s="372"/>
      <c r="K69" s="303"/>
      <c r="L69" s="303"/>
      <c r="M69" s="303"/>
      <c r="N69" s="303"/>
      <c r="O69" s="303"/>
      <c r="P69" s="303"/>
      <c r="Q69" s="303"/>
      <c r="R69" s="303"/>
      <c r="S69" s="303"/>
      <c r="T69" s="303"/>
      <c r="U69" s="123"/>
      <c r="V69" s="123"/>
      <c r="W69" s="123"/>
      <c r="X69" s="123"/>
      <c r="Y69" s="123"/>
      <c r="Z69" s="123"/>
    </row>
    <row r="70" spans="1:26" ht="15.75">
      <c r="A70" s="303"/>
      <c r="B70" s="303"/>
      <c r="C70" s="303"/>
      <c r="D70" s="303"/>
      <c r="E70" s="303"/>
      <c r="F70" s="303"/>
      <c r="G70" s="303"/>
      <c r="H70" s="303"/>
      <c r="I70" s="303"/>
      <c r="J70" s="303"/>
      <c r="K70" s="303"/>
      <c r="L70" s="30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</row>
  </sheetData>
  <sheetProtection/>
  <mergeCells count="66">
    <mergeCell ref="R49:S49"/>
    <mergeCell ref="T49:U49"/>
    <mergeCell ref="V49:W49"/>
    <mergeCell ref="R50:S50"/>
    <mergeCell ref="T50:U50"/>
    <mergeCell ref="V50:W50"/>
    <mergeCell ref="A32:Z32"/>
    <mergeCell ref="N7:P7"/>
    <mergeCell ref="A2:A8"/>
    <mergeCell ref="B2:B8"/>
    <mergeCell ref="H3:H8"/>
    <mergeCell ref="N2:Q2"/>
    <mergeCell ref="Q4:Q5"/>
    <mergeCell ref="R7:Y7"/>
    <mergeCell ref="B24:F24"/>
    <mergeCell ref="A11:Y11"/>
    <mergeCell ref="A44:F44"/>
    <mergeCell ref="N4:P5"/>
    <mergeCell ref="T3:U3"/>
    <mergeCell ref="T5:U5"/>
    <mergeCell ref="A10:Y10"/>
    <mergeCell ref="A25:Y25"/>
    <mergeCell ref="A19:Y19"/>
    <mergeCell ref="A27:Y27"/>
    <mergeCell ref="N3:P3"/>
    <mergeCell ref="I3:L3"/>
    <mergeCell ref="A1:Y1"/>
    <mergeCell ref="F7:F8"/>
    <mergeCell ref="G2:G8"/>
    <mergeCell ref="K5:K8"/>
    <mergeCell ref="R5:S5"/>
    <mergeCell ref="C2:F4"/>
    <mergeCell ref="E7:E8"/>
    <mergeCell ref="J4:L4"/>
    <mergeCell ref="J5:J8"/>
    <mergeCell ref="M3:M8"/>
    <mergeCell ref="A45:F45"/>
    <mergeCell ref="V3:W3"/>
    <mergeCell ref="E5:F6"/>
    <mergeCell ref="L5:L8"/>
    <mergeCell ref="A33:Y33"/>
    <mergeCell ref="A23:F23"/>
    <mergeCell ref="C5:C8"/>
    <mergeCell ref="D5:D8"/>
    <mergeCell ref="X3:Y3"/>
    <mergeCell ref="A18:F18"/>
    <mergeCell ref="A46:M46"/>
    <mergeCell ref="R2:Y2"/>
    <mergeCell ref="V5:W5"/>
    <mergeCell ref="X5:Y5"/>
    <mergeCell ref="I4:I8"/>
    <mergeCell ref="H2:M2"/>
    <mergeCell ref="A26:Y26"/>
    <mergeCell ref="A31:F31"/>
    <mergeCell ref="R3:S3"/>
    <mergeCell ref="A43:F43"/>
    <mergeCell ref="H67:J67"/>
    <mergeCell ref="B47:M47"/>
    <mergeCell ref="B48:M48"/>
    <mergeCell ref="B49:M49"/>
    <mergeCell ref="B50:M50"/>
    <mergeCell ref="H64:L64"/>
    <mergeCell ref="H62:L62"/>
    <mergeCell ref="H61:L61"/>
    <mergeCell ref="H59:L59"/>
    <mergeCell ref="A51:Y5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3" r:id="rId1"/>
  <rowBreaks count="1" manualBreakCount="1">
    <brk id="37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Kafedra EP</dc:creator>
  <cp:keywords/>
  <dc:description/>
  <cp:lastModifiedBy>Аня</cp:lastModifiedBy>
  <cp:lastPrinted>2021-10-18T08:06:18Z</cp:lastPrinted>
  <dcterms:created xsi:type="dcterms:W3CDTF">2007-11-26T10:42:37Z</dcterms:created>
  <dcterms:modified xsi:type="dcterms:W3CDTF">2023-04-25T14:58:39Z</dcterms:modified>
  <cp:category/>
  <cp:version/>
  <cp:contentType/>
  <cp:contentStatus/>
</cp:coreProperties>
</file>